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20" windowWidth="12120" windowHeight="4380" tabRatio="840" activeTab="2"/>
  </bookViews>
  <sheets>
    <sheet name="Instructions" sheetId="1" r:id="rId1"/>
    <sheet name="Information" sheetId="2" r:id="rId2"/>
    <sheet name="Short Form" sheetId="3" r:id="rId3"/>
    <sheet name="Long Form" sheetId="4" r:id="rId4"/>
    <sheet name="Attribute Gauge Study" sheetId="5" r:id="rId5"/>
  </sheets>
  <definedNames>
    <definedName name="_xlnm.Print_Area" localSheetId="3">'Long Form'!$A$1:$P$107</definedName>
    <definedName name="_xlnm.Print_Area" localSheetId="2">'Short Form'!$B$1:$K$51</definedName>
    <definedName name="_xlnm.Print_Titles" localSheetId="3">'Long Form'!$1:$1</definedName>
  </definedNames>
  <calcPr fullCalcOnLoad="1"/>
</workbook>
</file>

<file path=xl/sharedStrings.xml><?xml version="1.0" encoding="utf-8"?>
<sst xmlns="http://schemas.openxmlformats.org/spreadsheetml/2006/main" count="316" uniqueCount="236">
  <si>
    <t>Part Number:</t>
  </si>
  <si>
    <t>Performed By:</t>
  </si>
  <si>
    <t>Part Name:</t>
  </si>
  <si>
    <t>Operator A:</t>
  </si>
  <si>
    <t>Graduations:</t>
  </si>
  <si>
    <t>Operation Number:</t>
  </si>
  <si>
    <t>Operator B:</t>
  </si>
  <si>
    <t>Zero Equals:</t>
  </si>
  <si>
    <t>Characteristic:</t>
  </si>
  <si>
    <t>Area:</t>
  </si>
  <si>
    <t>Unit of Measure:</t>
  </si>
  <si>
    <t>Specification:</t>
  </si>
  <si>
    <t>Date:</t>
  </si>
  <si>
    <t>Total Tolerance:</t>
  </si>
  <si>
    <t>Instructions:</t>
  </si>
  <si>
    <t>Operator</t>
  </si>
  <si>
    <t>Range</t>
  </si>
  <si>
    <t>Part</t>
  </si>
  <si>
    <t>Sum of the Ranges:</t>
  </si>
  <si>
    <t>R&amp;R =</t>
  </si>
  <si>
    <t>*   4.33   =</t>
  </si>
  <si>
    <t>% of Tol. Range = (R&amp;R / Tol. Range) * 100</t>
  </si>
  <si>
    <t xml:space="preserve">% of Tolerance Range = </t>
  </si>
  <si>
    <t>Gauge R&amp;R Short Form Study</t>
  </si>
  <si>
    <t>Gauge Name:</t>
  </si>
  <si>
    <t>Gauge Number:</t>
  </si>
  <si>
    <t>Part No.:</t>
  </si>
  <si>
    <t>Operation No.:</t>
  </si>
  <si>
    <t>Operator C:</t>
  </si>
  <si>
    <t>A:</t>
  </si>
  <si>
    <t>B:</t>
  </si>
  <si>
    <t>C:</t>
  </si>
  <si>
    <t>Sample</t>
  </si>
  <si>
    <t>Number</t>
  </si>
  <si>
    <t>R</t>
  </si>
  <si>
    <t>Totals</t>
  </si>
  <si>
    <t>Means</t>
  </si>
  <si>
    <r>
      <t>Xbar</t>
    </r>
    <r>
      <rPr>
        <vertAlign val="subscript"/>
        <sz val="10"/>
        <rFont val="Arial"/>
        <family val="2"/>
      </rPr>
      <t>1</t>
    </r>
  </si>
  <si>
    <r>
      <t>Xbar</t>
    </r>
    <r>
      <rPr>
        <vertAlign val="subscript"/>
        <sz val="10"/>
        <rFont val="Arial"/>
        <family val="2"/>
      </rPr>
      <t>2</t>
    </r>
  </si>
  <si>
    <r>
      <t>Xbar</t>
    </r>
    <r>
      <rPr>
        <vertAlign val="subscript"/>
        <sz val="10"/>
        <rFont val="Arial"/>
        <family val="2"/>
      </rPr>
      <t>3</t>
    </r>
  </si>
  <si>
    <r>
      <t>Rbar</t>
    </r>
    <r>
      <rPr>
        <vertAlign val="subscript"/>
        <sz val="10"/>
        <rFont val="Arial"/>
        <family val="2"/>
      </rPr>
      <t>A</t>
    </r>
  </si>
  <si>
    <r>
      <t>Rbar</t>
    </r>
    <r>
      <rPr>
        <vertAlign val="subscript"/>
        <sz val="10"/>
        <rFont val="Arial"/>
        <family val="2"/>
      </rPr>
      <t>B</t>
    </r>
  </si>
  <si>
    <r>
      <t>Rbar</t>
    </r>
    <r>
      <rPr>
        <vertAlign val="subscript"/>
        <sz val="10"/>
        <rFont val="Arial"/>
        <family val="2"/>
      </rPr>
      <t>C</t>
    </r>
  </si>
  <si>
    <r>
      <t>Xbar</t>
    </r>
    <r>
      <rPr>
        <vertAlign val="subscript"/>
        <sz val="10"/>
        <rFont val="Arial"/>
        <family val="2"/>
      </rPr>
      <t>A</t>
    </r>
    <r>
      <rPr>
        <sz val="10"/>
        <rFont val="Arial"/>
        <family val="2"/>
      </rPr>
      <t xml:space="preserve"> =</t>
    </r>
  </si>
  <si>
    <r>
      <t>Xbar</t>
    </r>
    <r>
      <rPr>
        <vertAlign val="subscript"/>
        <sz val="10"/>
        <rFont val="Arial"/>
        <family val="2"/>
      </rPr>
      <t>B</t>
    </r>
    <r>
      <rPr>
        <sz val="10"/>
        <rFont val="Arial"/>
        <family val="2"/>
      </rPr>
      <t xml:space="preserve"> =</t>
    </r>
  </si>
  <si>
    <r>
      <t>Xbar</t>
    </r>
    <r>
      <rPr>
        <vertAlign val="subscript"/>
        <sz val="10"/>
        <rFont val="Arial"/>
        <family val="2"/>
      </rPr>
      <t>C</t>
    </r>
    <r>
      <rPr>
        <sz val="10"/>
        <rFont val="Arial"/>
        <family val="2"/>
      </rPr>
      <t xml:space="preserve"> =</t>
    </r>
  </si>
  <si>
    <t>Test for Statistical Control of Ranges</t>
  </si>
  <si>
    <r>
      <t>Rbar</t>
    </r>
    <r>
      <rPr>
        <vertAlign val="subscript"/>
        <sz val="10"/>
        <rFont val="Arial"/>
        <family val="2"/>
      </rPr>
      <t>A</t>
    </r>
    <r>
      <rPr>
        <sz val="10"/>
        <rFont val="Arial"/>
        <family val="2"/>
      </rPr>
      <t xml:space="preserve"> + Rbar</t>
    </r>
    <r>
      <rPr>
        <vertAlign val="subscript"/>
        <sz val="10"/>
        <rFont val="Arial"/>
        <family val="2"/>
      </rPr>
      <t>B</t>
    </r>
    <r>
      <rPr>
        <sz val="10"/>
        <rFont val="Arial"/>
        <family val="2"/>
      </rPr>
      <t xml:space="preserve"> + Rbar</t>
    </r>
    <r>
      <rPr>
        <vertAlign val="subscript"/>
        <sz val="10"/>
        <rFont val="Arial"/>
        <family val="2"/>
      </rPr>
      <t>C</t>
    </r>
    <r>
      <rPr>
        <sz val="10"/>
        <rFont val="Arial"/>
        <family val="2"/>
      </rPr>
      <t xml:space="preserve"> =</t>
    </r>
  </si>
  <si>
    <t>=</t>
  </si>
  <si>
    <t xml:space="preserve">       Operators</t>
  </si>
  <si>
    <t>*</t>
  </si>
  <si>
    <t>= Range Upper Control Limit</t>
  </si>
  <si>
    <t>Repeatability (Gage Variation)</t>
  </si>
  <si>
    <t>/</t>
  </si>
  <si>
    <t>Reproduceability (Between Operator Variation)</t>
  </si>
  <si>
    <r>
      <t>Xbar</t>
    </r>
    <r>
      <rPr>
        <vertAlign val="subscript"/>
        <sz val="10"/>
        <rFont val="Arial"/>
        <family val="2"/>
      </rPr>
      <t>Largest of ABC</t>
    </r>
    <r>
      <rPr>
        <sz val="10"/>
        <rFont val="Arial"/>
        <family val="2"/>
      </rPr>
      <t xml:space="preserve"> - Xbar</t>
    </r>
    <r>
      <rPr>
        <vertAlign val="subscript"/>
        <sz val="10"/>
        <rFont val="Arial"/>
        <family val="2"/>
      </rPr>
      <t>Smallest of ABC</t>
    </r>
    <r>
      <rPr>
        <sz val="10"/>
        <rFont val="Arial"/>
        <family val="2"/>
      </rPr>
      <t xml:space="preserve"> =</t>
    </r>
  </si>
  <si>
    <t>-</t>
  </si>
  <si>
    <t>Combined Reproduceability and Repeatability (Measurement Variation)</t>
  </si>
  <si>
    <t>+</t>
  </si>
  <si>
    <t>n</t>
  </si>
  <si>
    <r>
      <t>D</t>
    </r>
    <r>
      <rPr>
        <vertAlign val="subscript"/>
        <sz val="10"/>
        <rFont val="Arial"/>
        <family val="2"/>
      </rPr>
      <t>4</t>
    </r>
  </si>
  <si>
    <t>Gauge R&amp;R Long Form Study</t>
  </si>
  <si>
    <t>Gauge No.:</t>
  </si>
  <si>
    <r>
      <t>Rbar</t>
    </r>
    <r>
      <rPr>
        <vertAlign val="subscript"/>
        <sz val="10"/>
        <rFont val="Arial"/>
        <family val="2"/>
      </rPr>
      <t>1</t>
    </r>
    <r>
      <rPr>
        <sz val="10"/>
        <rFont val="Arial"/>
        <family val="2"/>
      </rPr>
      <t xml:space="preserve"> =</t>
    </r>
  </si>
  <si>
    <r>
      <t>UCL</t>
    </r>
    <r>
      <rPr>
        <vertAlign val="subscript"/>
        <sz val="10"/>
        <rFont val="Arial"/>
        <family val="2"/>
      </rPr>
      <t>R</t>
    </r>
    <r>
      <rPr>
        <sz val="10"/>
        <rFont val="Arial"/>
        <family val="2"/>
      </rPr>
      <t xml:space="preserve"> =</t>
    </r>
  </si>
  <si>
    <r>
      <t>D</t>
    </r>
    <r>
      <rPr>
        <vertAlign val="subscript"/>
        <sz val="10"/>
        <rFont val="Arial"/>
        <family val="2"/>
      </rPr>
      <t>4</t>
    </r>
    <r>
      <rPr>
        <sz val="10"/>
        <rFont val="Arial"/>
        <family val="2"/>
      </rPr>
      <t xml:space="preserve"> * Rbar</t>
    </r>
    <r>
      <rPr>
        <vertAlign val="subscript"/>
        <sz val="10"/>
        <rFont val="Arial"/>
        <family val="2"/>
      </rPr>
      <t>1</t>
    </r>
    <r>
      <rPr>
        <sz val="10"/>
        <rFont val="Arial"/>
        <family val="2"/>
      </rPr>
      <t xml:space="preserve">      =</t>
    </r>
  </si>
  <si>
    <r>
      <t>Rbar</t>
    </r>
    <r>
      <rPr>
        <vertAlign val="subscript"/>
        <sz val="10"/>
        <rFont val="Arial"/>
        <family val="2"/>
      </rPr>
      <t>2</t>
    </r>
    <r>
      <rPr>
        <sz val="10"/>
        <rFont val="Arial"/>
        <family val="2"/>
      </rPr>
      <t xml:space="preserve"> =</t>
    </r>
  </si>
  <si>
    <t>Attribute Gauge Study (Short Method)</t>
  </si>
  <si>
    <t>Operator A</t>
  </si>
  <si>
    <t>Operator B</t>
  </si>
  <si>
    <t>Go Gauge Dimension:</t>
  </si>
  <si>
    <t>No-Go Gauge Dimension:</t>
  </si>
  <si>
    <t>Additional Notes / Comments:</t>
  </si>
  <si>
    <r>
      <t>Rbar</t>
    </r>
    <r>
      <rPr>
        <vertAlign val="subscript"/>
        <sz val="10"/>
        <rFont val="Arial"/>
        <family val="2"/>
      </rPr>
      <t xml:space="preserve">m </t>
    </r>
    <r>
      <rPr>
        <sz val="10"/>
        <rFont val="Arial"/>
        <family val="2"/>
      </rPr>
      <t>= (Sum/5) =</t>
    </r>
  </si>
  <si>
    <r>
      <t>Rbar</t>
    </r>
    <r>
      <rPr>
        <vertAlign val="subscript"/>
        <sz val="10"/>
        <rFont val="Arial"/>
        <family val="2"/>
      </rPr>
      <t>m</t>
    </r>
    <r>
      <rPr>
        <sz val="10"/>
        <rFont val="Arial"/>
        <family val="2"/>
      </rPr>
      <t xml:space="preserve"> * 4.33</t>
    </r>
  </si>
  <si>
    <t>Upper Specification:</t>
  </si>
  <si>
    <t>Lower Specification:</t>
  </si>
  <si>
    <t>Go Gauge Tolerance:</t>
  </si>
  <si>
    <t>No-Go Gauge Tolerance:</t>
  </si>
  <si>
    <t xml:space="preserve">        1. EVALUATE METHOD USING PRODUCTION PARTS</t>
  </si>
  <si>
    <t xml:space="preserve">        2. IS ACCURACY OF THE METHOD ACCEPTABLE?</t>
  </si>
  <si>
    <t xml:space="preserve">             A. NO: CORRECT METHOD, IF POSSIBLE, AND RE-EVALUATE (1)</t>
  </si>
  <si>
    <t xml:space="preserve">             B. YES: CONTINUE</t>
  </si>
  <si>
    <t xml:space="preserve">        3. CONDUCT REPEATABILITY AND REPRODUCIBILITY STUDIES</t>
  </si>
  <si>
    <t xml:space="preserve">        4. ARE THE REPEATABILITY AND REPRODUCIBILITY ACCEPTABLE?</t>
  </si>
  <si>
    <t xml:space="preserve">             B. YES: METHOD IS ACCEPTABLE FOR USE</t>
  </si>
  <si>
    <t xml:space="preserve">             A. NO: CORRECT, AND REPEAT GR&amp;R STUDY (3)</t>
  </si>
  <si>
    <t>Study Control Number:</t>
  </si>
  <si>
    <t>Study Number:</t>
  </si>
  <si>
    <r>
      <t>Xbar</t>
    </r>
    <r>
      <rPr>
        <vertAlign val="subscript"/>
        <sz val="8"/>
        <rFont val="Arial"/>
        <family val="2"/>
      </rPr>
      <t>A</t>
    </r>
    <r>
      <rPr>
        <sz val="8"/>
        <rFont val="Arial"/>
        <family val="2"/>
      </rPr>
      <t xml:space="preserve"> =</t>
    </r>
  </si>
  <si>
    <r>
      <t>Xbar</t>
    </r>
    <r>
      <rPr>
        <vertAlign val="subscript"/>
        <sz val="8"/>
        <rFont val="Arial"/>
        <family val="2"/>
      </rPr>
      <t>1</t>
    </r>
    <r>
      <rPr>
        <sz val="8"/>
        <rFont val="Arial"/>
        <family val="2"/>
      </rPr>
      <t xml:space="preserve"> + Xbar</t>
    </r>
    <r>
      <rPr>
        <vertAlign val="subscript"/>
        <sz val="8"/>
        <rFont val="Arial"/>
        <family val="2"/>
      </rPr>
      <t>2</t>
    </r>
    <r>
      <rPr>
        <sz val="8"/>
        <rFont val="Arial"/>
        <family val="2"/>
      </rPr>
      <t xml:space="preserve"> + Xbar</t>
    </r>
    <r>
      <rPr>
        <vertAlign val="subscript"/>
        <sz val="8"/>
        <rFont val="Arial"/>
        <family val="2"/>
      </rPr>
      <t>3</t>
    </r>
  </si>
  <si>
    <r>
      <t>Xbar</t>
    </r>
    <r>
      <rPr>
        <vertAlign val="subscript"/>
        <sz val="8"/>
        <rFont val="Arial"/>
        <family val="2"/>
      </rPr>
      <t>B</t>
    </r>
    <r>
      <rPr>
        <sz val="8"/>
        <rFont val="Arial"/>
        <family val="2"/>
      </rPr>
      <t xml:space="preserve"> =</t>
    </r>
  </si>
  <si>
    <r>
      <t>Xbar</t>
    </r>
    <r>
      <rPr>
        <vertAlign val="subscript"/>
        <sz val="8"/>
        <rFont val="Arial"/>
        <family val="2"/>
      </rPr>
      <t>C</t>
    </r>
    <r>
      <rPr>
        <sz val="8"/>
        <rFont val="Arial"/>
        <family val="2"/>
      </rPr>
      <t xml:space="preserve"> =</t>
    </r>
  </si>
  <si>
    <t>Gauge Study Information</t>
  </si>
  <si>
    <t>DESCRIPTION OF GAUGE STUDIES</t>
  </si>
  <si>
    <t>DEFINITIONS:</t>
  </si>
  <si>
    <r>
      <t>ACCURACY</t>
    </r>
    <r>
      <rPr>
        <sz val="10"/>
        <rFont val="Arial"/>
        <family val="2"/>
      </rPr>
      <t>: Accuracy (or bias) is the difference between the observed average obtained  with a measuring system and the actual true average.    The true average may be estimated by measuring  with the most accurate equipment available.  The GR&amp;R templates can determine accuracy by using  the Long or Short Study methods.   Enter data obtained from the most accurate method available in the Operator 1 position and the average of all gauge/operator combinations  studied in the Operator  2 position.  After calculating, XBARDIFF will contain the accuracy.</t>
    </r>
  </si>
  <si>
    <r>
      <t>REPEATABILITY</t>
    </r>
    <r>
      <rPr>
        <sz val="10"/>
        <rFont val="Arial"/>
        <family val="2"/>
      </rPr>
      <t xml:space="preserve">:  Repeatability is the variation obtained when the same operator uses the same gage measuring  the same part. </t>
    </r>
  </si>
  <si>
    <r>
      <t>REPRODUCIBILITY</t>
    </r>
    <r>
      <rPr>
        <sz val="10"/>
        <rFont val="Arial"/>
        <family val="2"/>
      </rPr>
      <t xml:space="preserve">: Reproducibility is the variation obtained between the average of measurements by different operators using the same gauge to measure the same set of parts. </t>
    </r>
  </si>
  <si>
    <r>
      <t>STABILITY</t>
    </r>
    <r>
      <rPr>
        <sz val="10"/>
        <rFont val="Arial"/>
        <family val="2"/>
      </rPr>
      <t>: Stability (or drift) is the difference in the average of two or more sets of measurements with the same gauge on  the same set of parts taken at different time periods.  Stability may be determined using the GR&amp;R templates by entering  the  results for time 1 in the Operator  1 area,  the results for time 2 in the Operator 2 area, etc.   XBARDIFF in the summary section will then contain the stability.   Other methods for determining gauge stability exist, such as performing  pre- and post- calibrations for several trials and calculating gauge  stability as (sum of calibration changes)  /  (number of trials).</t>
    </r>
  </si>
  <si>
    <r>
      <t>LINEARITY</t>
    </r>
    <r>
      <rPr>
        <sz val="10"/>
        <rFont val="Arial"/>
        <family val="2"/>
      </rPr>
      <t>:  Linearity is the difference in bias values through the expected operating range of the gauge.</t>
    </r>
  </si>
  <si>
    <r>
      <t>SHORT STUDY</t>
    </r>
    <r>
      <rPr>
        <sz val="10"/>
        <rFont val="Arial"/>
        <family val="2"/>
      </rPr>
      <t>: The short  study  for  variable  gauge  repeatability and reproducibility  (GR&amp;R  Short) is a quick way  of  determining acceptability of gauge variations.   It is usually conducted  with two  operators and five parts.   The two operators measure  each part twice, randomly.  Since each part is only measured  once, gauge repeatability cannot be isolated from gauge repeatability.  The result of this study is a combination of both types of variation.</t>
    </r>
  </si>
  <si>
    <r>
      <t xml:space="preserve">ATTRIBUTE STUDY: </t>
    </r>
    <r>
      <rPr>
        <sz val="10"/>
        <rFont val="Arial"/>
        <family val="2"/>
      </rPr>
      <t xml:space="preserve">The short  study  for  attribute gauges is a quick way of determining acceptability of gauging method.  It is usually conducted  with two operators and five to twenty parts.   The two operators measure each part twice, randomly.  </t>
    </r>
  </si>
  <si>
    <t>The purpose of gauge evaluation guidelines is to  assure that the measurement system being used is adequate for the purpose it is being used for.  Gauge evaluations are usually performed after Control Plans are documented and before Capability Studies are done.  In general, measurement system evaluation proceed as follows:</t>
  </si>
  <si>
    <r>
      <t>Rbar</t>
    </r>
    <r>
      <rPr>
        <vertAlign val="subscript"/>
        <sz val="10"/>
        <rFont val="Arial"/>
        <family val="2"/>
      </rPr>
      <t>1</t>
    </r>
    <r>
      <rPr>
        <sz val="10"/>
        <rFont val="Arial"/>
        <family val="2"/>
      </rPr>
      <t xml:space="preserve"> * K</t>
    </r>
    <r>
      <rPr>
        <vertAlign val="subscript"/>
        <sz val="10"/>
        <rFont val="Arial"/>
        <family val="2"/>
      </rPr>
      <t>1</t>
    </r>
    <r>
      <rPr>
        <sz val="10"/>
        <rFont val="Arial"/>
        <family val="2"/>
      </rPr>
      <t xml:space="preserve">  =</t>
    </r>
  </si>
  <si>
    <r>
      <t>K</t>
    </r>
    <r>
      <rPr>
        <vertAlign val="subscript"/>
        <sz val="10"/>
        <rFont val="Arial"/>
        <family val="2"/>
      </rPr>
      <t>1</t>
    </r>
  </si>
  <si>
    <r>
      <t>Note:  K</t>
    </r>
    <r>
      <rPr>
        <i/>
        <vertAlign val="subscript"/>
        <sz val="8"/>
        <color indexed="10"/>
        <rFont val="Arial"/>
        <family val="2"/>
      </rPr>
      <t xml:space="preserve">1 </t>
    </r>
    <r>
      <rPr>
        <i/>
        <sz val="8"/>
        <color indexed="10"/>
        <rFont val="Arial"/>
        <family val="2"/>
      </rPr>
      <t xml:space="preserve"> is based on the number of trials.  (See table below)</t>
    </r>
  </si>
  <si>
    <t>Table of Factors used in calculations from AIAG Manual for Measurement Systems Analysis, Chapter II, Section 4, Figure 19.</t>
  </si>
  <si>
    <r>
      <t>K</t>
    </r>
    <r>
      <rPr>
        <vertAlign val="subscript"/>
        <sz val="10"/>
        <rFont val="Arial"/>
        <family val="2"/>
      </rPr>
      <t>2</t>
    </r>
  </si>
  <si>
    <r>
      <t>Note:  K</t>
    </r>
    <r>
      <rPr>
        <i/>
        <vertAlign val="subscript"/>
        <sz val="8"/>
        <color indexed="10"/>
        <rFont val="Arial"/>
        <family val="2"/>
      </rPr>
      <t xml:space="preserve">2 </t>
    </r>
    <r>
      <rPr>
        <i/>
        <sz val="8"/>
        <color indexed="10"/>
        <rFont val="Arial"/>
        <family val="2"/>
      </rPr>
      <t xml:space="preserve"> is based on the number of Operators.  (See table below), n is the number of parts, r is the number of trials</t>
    </r>
  </si>
  <si>
    <r>
      <t>Note:  D</t>
    </r>
    <r>
      <rPr>
        <i/>
        <vertAlign val="subscript"/>
        <sz val="8"/>
        <color indexed="10"/>
        <rFont val="Arial"/>
        <family val="2"/>
      </rPr>
      <t xml:space="preserve">4 </t>
    </r>
    <r>
      <rPr>
        <i/>
        <sz val="8"/>
        <color indexed="10"/>
        <rFont val="Arial"/>
        <family val="2"/>
      </rPr>
      <t xml:space="preserve"> is based on the number of trials.  (See table below)</t>
    </r>
  </si>
  <si>
    <t>r</t>
  </si>
  <si>
    <t>Op.</t>
  </si>
  <si>
    <t>Part Variation</t>
  </si>
  <si>
    <t>XbarP</t>
  </si>
  <si>
    <r>
      <t>R</t>
    </r>
    <r>
      <rPr>
        <vertAlign val="subscript"/>
        <sz val="10"/>
        <rFont val="Arial"/>
        <family val="2"/>
      </rPr>
      <t>p</t>
    </r>
  </si>
  <si>
    <r>
      <t>R</t>
    </r>
    <r>
      <rPr>
        <vertAlign val="subscript"/>
        <sz val="10"/>
        <rFont val="Arial"/>
        <family val="2"/>
      </rPr>
      <t>P</t>
    </r>
    <r>
      <rPr>
        <sz val="10"/>
        <rFont val="Arial"/>
        <family val="2"/>
      </rPr>
      <t xml:space="preserve"> * K</t>
    </r>
    <r>
      <rPr>
        <vertAlign val="subscript"/>
        <sz val="10"/>
        <rFont val="Arial"/>
        <family val="2"/>
      </rPr>
      <t>3</t>
    </r>
    <r>
      <rPr>
        <sz val="10"/>
        <rFont val="Arial"/>
        <family val="2"/>
      </rPr>
      <t xml:space="preserve">          = </t>
    </r>
  </si>
  <si>
    <r>
      <t>Note:  K</t>
    </r>
    <r>
      <rPr>
        <i/>
        <vertAlign val="subscript"/>
        <sz val="8"/>
        <color indexed="10"/>
        <rFont val="Arial"/>
        <family val="2"/>
      </rPr>
      <t xml:space="preserve">3 </t>
    </r>
    <r>
      <rPr>
        <i/>
        <sz val="8"/>
        <color indexed="10"/>
        <rFont val="Arial"/>
        <family val="2"/>
      </rPr>
      <t xml:space="preserve"> is based on the number of parts.  (See table below)</t>
    </r>
  </si>
  <si>
    <t>Total Variation</t>
  </si>
  <si>
    <t>GV  =</t>
  </si>
  <si>
    <t>OV  =</t>
  </si>
  <si>
    <t>R&amp;R  =</t>
  </si>
  <si>
    <r>
      <t xml:space="preserve">  (Rbar</t>
    </r>
    <r>
      <rPr>
        <vertAlign val="subscript"/>
        <sz val="10"/>
        <rFont val="Arial"/>
        <family val="2"/>
      </rPr>
      <t>2</t>
    </r>
    <r>
      <rPr>
        <sz val="10"/>
        <rFont val="Arial"/>
        <family val="2"/>
      </rPr>
      <t xml:space="preserve"> * K</t>
    </r>
    <r>
      <rPr>
        <vertAlign val="subscript"/>
        <sz val="10"/>
        <rFont val="Arial"/>
        <family val="2"/>
      </rPr>
      <t>2</t>
    </r>
    <r>
      <rPr>
        <sz val="10"/>
        <rFont val="Arial"/>
        <family val="2"/>
      </rPr>
      <t>)</t>
    </r>
    <r>
      <rPr>
        <vertAlign val="superscript"/>
        <sz val="10"/>
        <rFont val="Arial"/>
        <family val="2"/>
      </rPr>
      <t>2</t>
    </r>
    <r>
      <rPr>
        <sz val="10"/>
        <rFont val="Arial"/>
        <family val="2"/>
      </rPr>
      <t xml:space="preserve"> - (GV</t>
    </r>
    <r>
      <rPr>
        <vertAlign val="superscript"/>
        <sz val="10"/>
        <rFont val="Arial"/>
        <family val="2"/>
      </rPr>
      <t>2</t>
    </r>
    <r>
      <rPr>
        <sz val="10"/>
        <rFont val="Arial"/>
        <family val="2"/>
      </rPr>
      <t>/(n*r))  =</t>
    </r>
  </si>
  <si>
    <r>
      <t xml:space="preserve">      OV</t>
    </r>
    <r>
      <rPr>
        <vertAlign val="superscript"/>
        <sz val="10"/>
        <rFont val="Arial"/>
        <family val="2"/>
      </rPr>
      <t>2</t>
    </r>
    <r>
      <rPr>
        <sz val="10"/>
        <rFont val="Arial"/>
        <family val="2"/>
      </rPr>
      <t xml:space="preserve"> + GV</t>
    </r>
    <r>
      <rPr>
        <vertAlign val="superscript"/>
        <sz val="10"/>
        <rFont val="Arial"/>
        <family val="2"/>
      </rPr>
      <t>2</t>
    </r>
    <r>
      <rPr>
        <sz val="10"/>
        <rFont val="Arial"/>
        <family val="2"/>
      </rPr>
      <t xml:space="preserve">    =</t>
    </r>
  </si>
  <si>
    <t>PV =</t>
  </si>
  <si>
    <t>TV =</t>
  </si>
  <si>
    <r>
      <t xml:space="preserve">      R&amp;R</t>
    </r>
    <r>
      <rPr>
        <vertAlign val="superscript"/>
        <sz val="10"/>
        <rFont val="Arial"/>
        <family val="2"/>
      </rPr>
      <t>2</t>
    </r>
    <r>
      <rPr>
        <sz val="10"/>
        <rFont val="Arial"/>
        <family val="2"/>
      </rPr>
      <t xml:space="preserve"> + PV</t>
    </r>
    <r>
      <rPr>
        <vertAlign val="superscript"/>
        <sz val="10"/>
        <rFont val="Arial"/>
        <family val="2"/>
      </rPr>
      <t>2</t>
    </r>
    <r>
      <rPr>
        <sz val="10"/>
        <rFont val="Arial"/>
        <family val="2"/>
      </rPr>
      <t xml:space="preserve">    =</t>
    </r>
  </si>
  <si>
    <t>%R&amp;R =</t>
  </si>
  <si>
    <t xml:space="preserve">      R&amp;R      /        TV    =</t>
  </si>
  <si>
    <t>% R&amp;R (as a % of TV)</t>
  </si>
  <si>
    <t>% R&amp;R (as a % of Total Tolerance Range)</t>
  </si>
  <si>
    <t xml:space="preserve">  R&amp;R  / Total Tolerance  =</t>
  </si>
  <si>
    <t>2) Record results below.  Type in shaded areas only.</t>
  </si>
  <si>
    <t>3) Analyze the results to determine variability due to both Repeatability and Reproducibility.</t>
  </si>
  <si>
    <t>1) Verify the gauge can read at least one additional degree of resolution than the part characteristic.  Typically, a ten to one ratio of tolerance to gauge resolution is required.</t>
  </si>
  <si>
    <t>2) Verify the gauge is calibrated.</t>
  </si>
  <si>
    <t>5) Analyze the results to determine variability due to both Repeatability and Reproducibility.</t>
  </si>
  <si>
    <t>4) Record results below.  Type in shaded areas only.  Note: "Total Tolerance" and "Operator Names" MUST be filled in for the form to work properly.</t>
  </si>
  <si>
    <t>Trials</t>
  </si>
  <si>
    <t>PURPOSE</t>
  </si>
  <si>
    <t>To establish a process for when and how Gage R&amp;R studies on measurement systems are performed.</t>
  </si>
  <si>
    <t>SCOPE</t>
  </si>
  <si>
    <t>Measurement systems used in the manufacture of brush and brushless motors and electronic controllers including power supplies.</t>
  </si>
  <si>
    <t>REFERENCE DOCUMENTS</t>
  </si>
  <si>
    <t>QS-9000 Measurement Systems Analysis (AIAG)</t>
  </si>
  <si>
    <t>GRR Formats.xls – Gage Study Information</t>
  </si>
  <si>
    <t>DEFINITIONS</t>
  </si>
  <si>
    <t>STATEMENT OF WORK</t>
  </si>
  <si>
    <t>The purpose of gage evaluations is to assure that the measurement system being employed is adequate for the purpose it is being used. Gage evaluations are usually performed after Control Plans are documented and before Capability Studies are done.  GR&amp;R s</t>
  </si>
  <si>
    <t>Guidelines for selecting sample parts:</t>
  </si>
  <si>
    <t>Guidelines for gage selection:</t>
  </si>
  <si>
    <t>5.1.1  Select sample parts</t>
  </si>
  <si>
    <t>Observer – select 10 sample parts, number each, and cover the number with masking tape;  Note: the operators should not be able to see the part numbers during measurement</t>
  </si>
  <si>
    <t>5.1.2  Arrange parts</t>
  </si>
  <si>
    <t xml:space="preserve">Observer – arrange the 10 parts in the following order: </t>
  </si>
  <si>
    <t>Operator A, trial 1</t>
  </si>
  <si>
    <t>5.1.3  Measurement</t>
  </si>
  <si>
    <t>Operator A – measure each part one time</t>
  </si>
  <si>
    <t>Observer – record the measurements.</t>
  </si>
  <si>
    <t>Repeat the above two steps until Operators A, B, and C have measured each part 3 times, arranging the 10 parts in the following order:</t>
  </si>
  <si>
    <t>Operator A, trial 2</t>
  </si>
  <si>
    <t>Operator A, trial 3</t>
  </si>
  <si>
    <t>Operator B, trial 1</t>
  </si>
  <si>
    <t>Operator B, trial 2</t>
  </si>
  <si>
    <t>Operator B, trial 3</t>
  </si>
  <si>
    <t>Operator C, trial 1</t>
  </si>
  <si>
    <t>Operator C, trial 2</t>
  </si>
  <si>
    <t>Operator C, trial 3</t>
  </si>
  <si>
    <t>Observer – Enter all data into a copy of the Long Form. Note:  If the study conducted must deviate from this QSP, document the changes to the process in row 2 of the Excel Spreadsheet.</t>
  </si>
  <si>
    <t>Guidelines for judging acceptance of the GR&amp;R error:</t>
  </si>
  <si>
    <t>The attribute study is a quick way of determining the acceptability of go/no-go gages.  It is usually conducted with two operators and 20 parts, with each operator measuring each part twice, randomly.</t>
  </si>
  <si>
    <t>5.2.1  Select sample parts</t>
  </si>
  <si>
    <t>5.2.2  Arrange parts</t>
  </si>
  <si>
    <t>Observer – arrange the 20 parts in the following order:</t>
  </si>
  <si>
    <t>5.2.3  Measurement</t>
  </si>
  <si>
    <t>Operator A – check each part with the go/no-go gage</t>
  </si>
  <si>
    <t>Observer – record G or NG.</t>
  </si>
  <si>
    <t>5.2.4  Continue Measurement</t>
  </si>
  <si>
    <t>Repeat the above two steps until Operators A and B have checked each part 2 times, arranging the 20 parts in the following order:</t>
  </si>
  <si>
    <t>5.2.5  Data analysis</t>
  </si>
  <si>
    <t>Observer – Enter all data into a copy of the Attribute Gage Study.  Note:  If the study conducted must deviate from this QSP, document the changes to the process in row 2 of the Excel Spreadsheet.</t>
  </si>
  <si>
    <t>The gage is acceptable only if all measurement decisions (four per part) agree for all 20 parts</t>
  </si>
  <si>
    <t>1) Perform study per instructions</t>
  </si>
  <si>
    <t>3) Perform study per instructions</t>
  </si>
  <si>
    <t>5.1  Short Study</t>
  </si>
  <si>
    <t>The short study for variable gage repeatability and reproducibility is a quick way of determining acceptability of gage variation.  It is usually conducted with two operators and five parts.  Since each part is only measured once, gage repeatability cannot be isolated from gage reproducibility.  The result of this study is a combination of both types of variation.  If the short study exceeds 10% error, a long study is necessary.</t>
  </si>
  <si>
    <t>Observer – select 5 sample parts, number each, and cover the number with masking tape;  Note: the operators should not be able to see the part numbers during measurement</t>
  </si>
  <si>
    <t>Observer – arrange the 5 parts in the following order:  5  3  1  4  2</t>
  </si>
  <si>
    <t>Observer – record the measurements on the Short Form.</t>
  </si>
  <si>
    <t>5.1.4  Arrange Parts</t>
  </si>
  <si>
    <t>Observer - arrange the 5 parts in the following order:  2  1  4  5  3</t>
  </si>
  <si>
    <t>5.1.5  Measurement</t>
  </si>
  <si>
    <t>Operator B – measure each part one time</t>
  </si>
  <si>
    <t>If the % of Tolerance Range (cell G38) is less than 10%, the Gage R&amp;R is acceptable.  If not, proceed to the long study.</t>
  </si>
  <si>
    <t>5.2  Long Study</t>
  </si>
  <si>
    <t>5.3  Attribute Study</t>
  </si>
  <si>
    <t>5.3.1  Select sample parts</t>
  </si>
  <si>
    <t>5.3.2  Arrange parts</t>
  </si>
  <si>
    <t>5.3.3  Measurement</t>
  </si>
  <si>
    <t>5.3.4  Continue Measurement</t>
  </si>
  <si>
    <t>5.3.5  Data analysis</t>
  </si>
  <si>
    <r>
      <t>Gage</t>
    </r>
    <r>
      <rPr>
        <sz val="9"/>
        <rFont val="Times New Roman"/>
        <family val="1"/>
      </rPr>
      <t xml:space="preserve"> – any device used to obtain measurements</t>
    </r>
  </si>
  <si>
    <r>
      <t>Measurement system</t>
    </r>
    <r>
      <rPr>
        <sz val="9"/>
        <rFont val="Times New Roman"/>
        <family val="1"/>
      </rPr>
      <t xml:space="preserve"> – the complete process used to obtain measurements</t>
    </r>
  </si>
  <si>
    <r>
      <t>R&amp;R</t>
    </r>
    <r>
      <rPr>
        <sz val="9"/>
        <rFont val="Times New Roman"/>
        <family val="1"/>
      </rPr>
      <t xml:space="preserve"> – Repeatability and Reproducibility</t>
    </r>
  </si>
  <si>
    <r>
      <t>Accuracy</t>
    </r>
    <r>
      <rPr>
        <sz val="9"/>
        <rFont val="Times New Roman"/>
        <family val="1"/>
      </rPr>
      <t xml:space="preserve"> – Accuracy is the difference between the observed average obtained with a measuring system and the actual true average.</t>
    </r>
  </si>
  <si>
    <r>
      <t>Repeatability</t>
    </r>
    <r>
      <rPr>
        <sz val="9"/>
        <rFont val="Times New Roman"/>
        <family val="1"/>
      </rPr>
      <t xml:space="preserve"> – Repeatability is the variation obtained when the same operator uses the same gage measuring the same part</t>
    </r>
  </si>
  <si>
    <r>
      <t>Reproducibility</t>
    </r>
    <r>
      <rPr>
        <sz val="9"/>
        <rFont val="Times New Roman"/>
        <family val="1"/>
      </rPr>
      <t xml:space="preserve"> – Reproducibility is the variation obtained between the average of measurements by different operators using the same gage to measure the same set of parts.</t>
    </r>
  </si>
  <si>
    <r>
      <t>Observer</t>
    </r>
    <r>
      <rPr>
        <sz val="9"/>
        <rFont val="Times New Roman"/>
        <family val="1"/>
      </rPr>
      <t xml:space="preserve"> – Person responsible for organizing the study.  The observer records the data and usually performs the analysis.  The observer does not actually take any measurements.</t>
    </r>
  </si>
  <si>
    <r>
      <t>Operator</t>
    </r>
    <r>
      <rPr>
        <sz val="9"/>
        <rFont val="Times New Roman"/>
        <family val="1"/>
      </rPr>
      <t xml:space="preserve"> – Persons responsible for taking the measurements during the study.  The operators chosen should be selected from those who normally operate the gage.</t>
    </r>
  </si>
  <si>
    <r>
      <t>·</t>
    </r>
    <r>
      <rPr>
        <sz val="9"/>
        <rFont val="Times New Roman"/>
        <family val="1"/>
      </rPr>
      <t>        when new equipment is evaluated/brought in house</t>
    </r>
  </si>
  <si>
    <r>
      <t>·</t>
    </r>
    <r>
      <rPr>
        <sz val="9"/>
        <rFont val="Times New Roman"/>
        <family val="1"/>
      </rPr>
      <t>        a change is made to the measurement process</t>
    </r>
  </si>
  <si>
    <r>
      <t>·</t>
    </r>
    <r>
      <rPr>
        <sz val="9"/>
        <rFont val="Times New Roman"/>
        <family val="1"/>
      </rPr>
      <t>        the gage measures a critical dimension</t>
    </r>
  </si>
  <si>
    <r>
      <t>·</t>
    </r>
    <r>
      <rPr>
        <sz val="9"/>
        <rFont val="Times New Roman"/>
        <family val="1"/>
      </rPr>
      <t>        the gage measures a characteristic for final acceptance of product</t>
    </r>
  </si>
  <si>
    <r>
      <t>·</t>
    </r>
    <r>
      <rPr>
        <sz val="9"/>
        <rFont val="Times New Roman"/>
        <family val="1"/>
      </rPr>
      <t>        there has been a change to the production process</t>
    </r>
  </si>
  <si>
    <r>
      <t>·</t>
    </r>
    <r>
      <rPr>
        <sz val="9"/>
        <rFont val="Times New Roman"/>
        <family val="1"/>
      </rPr>
      <t>        when problem solving efforts point to GR&amp;R as a potential source of variation</t>
    </r>
  </si>
  <si>
    <r>
      <t>·</t>
    </r>
    <r>
      <rPr>
        <sz val="9"/>
        <rFont val="Times New Roman"/>
        <family val="1"/>
      </rPr>
      <t>        Sample parts used in GR&amp;R studies must be selected from the process and represent its entire operating range</t>
    </r>
  </si>
  <si>
    <r>
      <t>·</t>
    </r>
    <r>
      <rPr>
        <sz val="9"/>
        <rFont val="Times New Roman"/>
        <family val="1"/>
      </rPr>
      <t xml:space="preserve">        Manufactured parts should be selected randomly from the manufacturing process over a period of several days of production.  No two parts should have been manufactured within the same hour. </t>
    </r>
  </si>
  <si>
    <r>
      <t>·</t>
    </r>
    <r>
      <rPr>
        <sz val="9"/>
        <rFont val="Times New Roman"/>
        <family val="1"/>
      </rPr>
      <t>        Purchased parts should be selected randomly from multiple boxes from at least two shipments.</t>
    </r>
  </si>
  <si>
    <r>
      <t>·</t>
    </r>
    <r>
      <rPr>
        <sz val="9"/>
        <rFont val="Times New Roman"/>
        <family val="1"/>
      </rPr>
      <t>        For short study and long study, sample parts must be within specification.</t>
    </r>
  </si>
  <si>
    <r>
      <t>·</t>
    </r>
    <r>
      <rPr>
        <sz val="9"/>
        <rFont val="Times New Roman"/>
        <family val="1"/>
      </rPr>
      <t>        For attribute study, 50% of the parts selected should be out of specification (i.e. No Go).  Selecting No Go parts that are grossly out of spec defeat the purpose of the attribute gage study.  The best parts to use for attribute gage study are pa</t>
    </r>
  </si>
  <si>
    <r>
      <t>·</t>
    </r>
    <r>
      <rPr>
        <sz val="9"/>
        <rFont val="Times New Roman"/>
        <family val="1"/>
      </rPr>
      <t>        The gage used in the study must have a calibration that is up to date.</t>
    </r>
  </si>
  <si>
    <r>
      <t>·</t>
    </r>
    <r>
      <rPr>
        <sz val="9"/>
        <rFont val="Times New Roman"/>
        <family val="1"/>
      </rPr>
      <t xml:space="preserve">        The gage must measure to increments of full 1 significant digit greater than the specification.  For example:  if the spec is 1.3 – 1.7 mm, the gage must be able to read to the nearest 0.01 mm. </t>
    </r>
  </si>
  <si>
    <r>
      <t>·</t>
    </r>
    <r>
      <rPr>
        <sz val="9"/>
        <rFont val="Times New Roman"/>
        <family val="1"/>
      </rPr>
      <t>        Each operator must use the same gage to perform the measurements.  For example: if there are multiple calipers used in the area, each operator should use the same one for the purpose of this study.</t>
    </r>
  </si>
  <si>
    <r>
      <t>·</t>
    </r>
    <r>
      <rPr>
        <sz val="9"/>
        <rFont val="Times New Roman"/>
        <family val="1"/>
      </rPr>
      <t xml:space="preserve">        Prior to beginning the study, all operators and the observer should review together the SOP for using the gage to measure the characteristic addressed in the study.  If an SOP does not exist, one should be documented prior to the study.  The SOP </t>
    </r>
  </si>
  <si>
    <r>
      <t>·</t>
    </r>
    <r>
      <rPr>
        <sz val="9"/>
        <rFont val="Times New Roman"/>
        <family val="1"/>
      </rPr>
      <t>        Less than 10% error, measurement system is acceptable</t>
    </r>
  </si>
  <si>
    <r>
      <t>·</t>
    </r>
    <r>
      <rPr>
        <sz val="9"/>
        <rFont val="Times New Roman"/>
        <family val="1"/>
      </rPr>
      <t>        10% - 30% error, measurement system may be acceptable based on significance of attribute being measured, importance of application, cost of gage, etc.</t>
    </r>
  </si>
  <si>
    <r>
      <t>·</t>
    </r>
    <r>
      <rPr>
        <sz val="9"/>
        <rFont val="Times New Roman"/>
        <family val="1"/>
      </rPr>
      <t>        Greater than 30% error, measurement system must be improved</t>
    </r>
  </si>
  <si>
    <r>
      <t>Reference the AIAG Manual - Measurement System Analysis (MSA)</t>
    </r>
    <r>
      <rPr>
        <sz val="12"/>
        <color indexed="18"/>
        <rFont val="Arial"/>
        <family val="2"/>
      </rPr>
      <t xml:space="preserve"> 4th edition</t>
    </r>
  </si>
  <si>
    <r>
      <t>K</t>
    </r>
    <r>
      <rPr>
        <vertAlign val="subscript"/>
        <sz val="10"/>
        <rFont val="Arial"/>
        <family val="2"/>
      </rPr>
      <t>3</t>
    </r>
  </si>
  <si>
    <r>
      <t>LONG STUDY</t>
    </r>
    <r>
      <rPr>
        <sz val="10"/>
        <rFont val="Arial"/>
        <family val="2"/>
      </rPr>
      <t>: The long study may be conducted with varying numbers of parts and  operators.   Each operator measures the same set of parts several times (trials).   The parts should be measured in a random order each time.   Since each part is measured more than once by the same operator, repeatability can be isolated from reproducibility.  If reproducibility variation is large compared to repeatability, this means that the operators are getting consistently different results.  Perhaps the operators are using different methods, or one or more operators are not trained properly, of the divisions on the gauge are not clear.  If repeatability is large compared to reproducibility, perhaps the gauge should be fixtured more solidly, or the gauge may need maintenance.</t>
    </r>
  </si>
  <si>
    <t>Note - Recently the AIAG Gauge R&amp;R method has been called into question. This is because the % values do not add up to 100%. This is still the most commonly used method and will be used by Kollmorgen.</t>
  </si>
  <si>
    <t>5.1.6  Judgment</t>
  </si>
  <si>
    <t>The long study should be conducted with 3 operators, 10 parts, and 3 measurements per part for a total of 90 measurements.  The parts should be measured in random order each time.  Since each part is measured more than once by the same operator, repeatability</t>
  </si>
  <si>
    <t>5.2.6  Judgment</t>
  </si>
  <si>
    <t>Observer – select 20 sample parts (it is desirable to have some parts slightly above and below both specification limits), number each part, and cover the number with masking tape;  Note: the operators should not be able to see the part numbers during me</t>
  </si>
  <si>
    <t>5.3.6  Judgment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</si>
</sst>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
    <numFmt numFmtId="169" formatCode="0.000000"/>
    <numFmt numFmtId="170" formatCode="00000"/>
    <numFmt numFmtId="171" formatCode="0.0000000"/>
    <numFmt numFmtId="172" formatCode="&quot;Yes&quot;;&quot;Yes&quot;;&quot;No&quot;"/>
    <numFmt numFmtId="173" formatCode="&quot;True&quot;;&quot;True&quot;;&quot;False&quot;"/>
    <numFmt numFmtId="174" formatCode="&quot;On&quot;;&quot;On&quot;;&quot;Off&quot;"/>
  </numFmts>
  <fonts count="87">
    <font>
      <sz val="10"/>
      <name val="Arial"/>
      <family val="0"/>
    </font>
    <font>
      <b/>
      <u val="single"/>
      <sz val="16"/>
      <name val="Arial"/>
      <family val="2"/>
    </font>
    <font>
      <sz val="8"/>
      <name val="Arial"/>
      <family val="2"/>
    </font>
    <font>
      <u val="single"/>
      <sz val="10"/>
      <name val="Arial"/>
      <family val="2"/>
    </font>
    <font>
      <vertAlign val="subscript"/>
      <sz val="10"/>
      <name val="Arial"/>
      <family val="2"/>
    </font>
    <font>
      <b/>
      <u val="single"/>
      <sz val="16"/>
      <color indexed="12"/>
      <name val="Arial"/>
      <family val="2"/>
    </font>
    <font>
      <b/>
      <sz val="10"/>
      <name val="Arial"/>
      <family val="2"/>
    </font>
    <font>
      <sz val="6"/>
      <name val="Arial"/>
      <family val="2"/>
    </font>
    <font>
      <b/>
      <u val="single"/>
      <sz val="10"/>
      <name val="Arial"/>
      <family val="2"/>
    </font>
    <font>
      <sz val="10"/>
      <color indexed="56"/>
      <name val="Arial"/>
      <family val="2"/>
    </font>
    <font>
      <sz val="9"/>
      <name val="Arial"/>
      <family val="2"/>
    </font>
    <font>
      <vertAlign val="superscript"/>
      <sz val="10"/>
      <name val="Arial"/>
      <family val="2"/>
    </font>
    <font>
      <b/>
      <u val="single"/>
      <sz val="12"/>
      <name val="Arial"/>
      <family val="2"/>
    </font>
    <font>
      <sz val="10"/>
      <color indexed="12"/>
      <name val="Arial"/>
      <family val="2"/>
    </font>
    <font>
      <sz val="8"/>
      <color indexed="8"/>
      <name val="Arial"/>
      <family val="2"/>
    </font>
    <font>
      <i/>
      <sz val="8"/>
      <color indexed="10"/>
      <name val="Arial"/>
      <family val="2"/>
    </font>
    <font>
      <i/>
      <vertAlign val="subscript"/>
      <sz val="8"/>
      <color indexed="10"/>
      <name val="Arial"/>
      <family val="2"/>
    </font>
    <font>
      <sz val="10"/>
      <name val="Tahoma"/>
      <family val="2"/>
    </font>
    <font>
      <b/>
      <u val="single"/>
      <sz val="16"/>
      <name val="Tahoma"/>
      <family val="2"/>
    </font>
    <font>
      <sz val="8"/>
      <name val="Tahoma"/>
      <family val="2"/>
    </font>
    <font>
      <sz val="10"/>
      <color indexed="18"/>
      <name val="Tahoma"/>
      <family val="2"/>
    </font>
    <font>
      <b/>
      <sz val="10"/>
      <color indexed="18"/>
      <name val="Arial"/>
      <family val="2"/>
    </font>
    <font>
      <b/>
      <sz val="12"/>
      <name val="Arial"/>
      <family val="2"/>
    </font>
    <font>
      <b/>
      <sz val="14"/>
      <name val="Arial"/>
      <family val="2"/>
    </font>
    <font>
      <vertAlign val="subscript"/>
      <sz val="8"/>
      <name val="Arial"/>
      <family val="2"/>
    </font>
    <font>
      <b/>
      <sz val="8"/>
      <color indexed="8"/>
      <name val="Arial"/>
      <family val="2"/>
    </font>
    <font>
      <sz val="12"/>
      <name val="Arial"/>
      <family val="2"/>
    </font>
    <font>
      <sz val="12"/>
      <color indexed="18"/>
      <name val="Arial"/>
      <family val="2"/>
    </font>
    <font>
      <b/>
      <sz val="12"/>
      <color indexed="18"/>
      <name val="Arial"/>
      <family val="2"/>
    </font>
    <font>
      <b/>
      <sz val="14"/>
      <color indexed="12"/>
      <name val="Arial"/>
      <family val="2"/>
    </font>
    <font>
      <b/>
      <sz val="12"/>
      <color indexed="12"/>
      <name val="Arial"/>
      <family val="2"/>
    </font>
    <font>
      <b/>
      <u val="single"/>
      <sz val="16"/>
      <color indexed="10"/>
      <name val="Arial"/>
      <family val="2"/>
    </font>
    <font>
      <b/>
      <sz val="10"/>
      <name val="Times New Roman"/>
      <family val="1"/>
    </font>
    <font>
      <b/>
      <u val="single"/>
      <sz val="10"/>
      <name val="Times New Roman"/>
      <family val="1"/>
    </font>
    <font>
      <sz val="10"/>
      <name val="Times New Roman"/>
      <family val="1"/>
    </font>
    <font>
      <u val="single"/>
      <sz val="10"/>
      <color indexed="12"/>
      <name val="Arial"/>
      <family val="2"/>
    </font>
    <font>
      <u val="single"/>
      <sz val="10"/>
      <color indexed="12"/>
      <name val="Tahoma"/>
      <family val="2"/>
    </font>
    <font>
      <sz val="10"/>
      <color indexed="12"/>
      <name val="Tahoma"/>
      <family val="2"/>
    </font>
    <font>
      <b/>
      <sz val="9"/>
      <name val="Times New Roman"/>
      <family val="1"/>
    </font>
    <font>
      <sz val="9"/>
      <name val="Times New Roman"/>
      <family val="1"/>
    </font>
    <font>
      <u val="single"/>
      <sz val="9"/>
      <name val="Times New Roman"/>
      <family val="1"/>
    </font>
    <font>
      <sz val="9"/>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8"/>
      <name val="Arial"/>
      <family val="0"/>
    </font>
    <font>
      <sz val="10"/>
      <color indexed="8"/>
      <name val="Arial"/>
      <family val="0"/>
    </font>
    <font>
      <i/>
      <sz val="10"/>
      <color indexed="10"/>
      <name val="Arial"/>
      <family val="0"/>
    </font>
    <font>
      <sz val="10"/>
      <color indexed="17"/>
      <name val="Arial"/>
      <family val="0"/>
    </font>
    <font>
      <sz val="10"/>
      <color indexed="10"/>
      <name val="Arial"/>
      <family val="0"/>
    </font>
    <font>
      <b/>
      <sz val="10"/>
      <color indexed="8"/>
      <name val="Arial"/>
      <family val="0"/>
    </font>
    <font>
      <vertAlign val="superscript"/>
      <sz val="10"/>
      <color indexed="8"/>
      <name val="Arial"/>
      <family val="0"/>
    </font>
    <font>
      <b/>
      <u val="single"/>
      <sz val="10"/>
      <color indexed="18"/>
      <name val="Arial"/>
      <family val="0"/>
    </font>
    <font>
      <b/>
      <i/>
      <sz val="10"/>
      <color indexed="18"/>
      <name val="Arial"/>
      <family val="0"/>
    </font>
    <font>
      <b/>
      <i/>
      <sz val="10"/>
      <color indexed="10"/>
      <name val="Arial"/>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color indexed="63"/>
      </left>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double"/>
      <right style="thin"/>
      <top>
        <color indexed="63"/>
      </top>
      <bottom style="thin"/>
    </border>
    <border>
      <left style="double"/>
      <right style="thin"/>
      <top style="thin"/>
      <bottom style="thin"/>
    </border>
    <border>
      <left style="double"/>
      <right style="thin"/>
      <top>
        <color indexed="63"/>
      </top>
      <bottom>
        <color indexed="63"/>
      </bottom>
    </border>
    <border>
      <left style="double"/>
      <right style="thin"/>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2" fontId="0" fillId="0" borderId="0" applyFon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00">
    <xf numFmtId="0" fontId="0" fillId="0" borderId="0" xfId="0" applyAlignment="1">
      <alignment/>
    </xf>
    <xf numFmtId="0" fontId="5" fillId="0" borderId="10" xfId="56" applyFont="1" applyBorder="1" applyAlignment="1">
      <alignment horizontal="centerContinuous"/>
      <protection/>
    </xf>
    <xf numFmtId="0" fontId="9" fillId="0" borderId="0" xfId="56" applyFont="1">
      <alignment/>
      <protection/>
    </xf>
    <xf numFmtId="0" fontId="9" fillId="0" borderId="0" xfId="56" applyFont="1" applyBorder="1" applyAlignment="1">
      <alignment horizontal="left" wrapText="1"/>
      <protection/>
    </xf>
    <xf numFmtId="0" fontId="0" fillId="0" borderId="0" xfId="56" applyFont="1">
      <alignment/>
      <protection/>
    </xf>
    <xf numFmtId="11" fontId="0" fillId="0" borderId="0" xfId="56" applyNumberFormat="1" applyFont="1">
      <alignment/>
      <protection/>
    </xf>
    <xf numFmtId="0" fontId="1" fillId="0" borderId="0" xfId="56" applyFont="1" applyBorder="1" applyAlignment="1" applyProtection="1">
      <alignment horizontal="centerContinuous"/>
      <protection/>
    </xf>
    <xf numFmtId="0" fontId="0" fillId="0" borderId="0" xfId="56" applyFont="1" applyBorder="1" applyAlignment="1" applyProtection="1">
      <alignment horizontal="right"/>
      <protection/>
    </xf>
    <xf numFmtId="0" fontId="2" fillId="0" borderId="0" xfId="56" applyFont="1" applyBorder="1" applyAlignment="1" applyProtection="1">
      <alignment horizontal="right"/>
      <protection/>
    </xf>
    <xf numFmtId="0" fontId="0" fillId="0" borderId="11" xfId="56" applyFont="1" applyBorder="1" applyProtection="1">
      <alignment/>
      <protection/>
    </xf>
    <xf numFmtId="0" fontId="0" fillId="0" borderId="11" xfId="56" applyFont="1" applyBorder="1" applyAlignment="1" applyProtection="1">
      <alignment horizontal="centerContinuous"/>
      <protection/>
    </xf>
    <xf numFmtId="0" fontId="0" fillId="0" borderId="0" xfId="56" applyFont="1" applyBorder="1" applyAlignment="1" applyProtection="1">
      <alignment horizontal="centerContinuous"/>
      <protection/>
    </xf>
    <xf numFmtId="0" fontId="10" fillId="0" borderId="0" xfId="56" applyFont="1" applyBorder="1" applyAlignment="1" applyProtection="1">
      <alignment horizontal="centerContinuous"/>
      <protection/>
    </xf>
    <xf numFmtId="0" fontId="10" fillId="0" borderId="12" xfId="56" applyFont="1" applyBorder="1" applyAlignment="1" applyProtection="1">
      <alignment horizontal="centerContinuous"/>
      <protection/>
    </xf>
    <xf numFmtId="0" fontId="0" fillId="0" borderId="0" xfId="56" applyFont="1" applyBorder="1" applyProtection="1">
      <alignment/>
      <protection/>
    </xf>
    <xf numFmtId="164" fontId="3" fillId="0" borderId="0" xfId="56" applyNumberFormat="1" applyFont="1" applyBorder="1" applyAlignment="1" applyProtection="1">
      <alignment horizontal="center"/>
      <protection/>
    </xf>
    <xf numFmtId="0" fontId="8" fillId="0" borderId="10" xfId="56" applyFont="1" applyBorder="1" applyProtection="1">
      <alignment/>
      <protection/>
    </xf>
    <xf numFmtId="0" fontId="0" fillId="0" borderId="0" xfId="56" applyFont="1" applyProtection="1">
      <alignment/>
      <protection/>
    </xf>
    <xf numFmtId="0" fontId="0" fillId="0" borderId="0" xfId="56" applyFont="1" applyAlignment="1" applyProtection="1">
      <alignment horizontal="centerContinuous"/>
      <protection/>
    </xf>
    <xf numFmtId="0" fontId="0" fillId="0" borderId="13" xfId="56" applyFont="1" applyBorder="1" applyProtection="1">
      <alignment/>
      <protection/>
    </xf>
    <xf numFmtId="0" fontId="0" fillId="0" borderId="14" xfId="56" applyFont="1" applyBorder="1" applyProtection="1">
      <alignment/>
      <protection/>
    </xf>
    <xf numFmtId="0" fontId="0" fillId="0" borderId="15" xfId="56" applyFont="1" applyBorder="1" applyAlignment="1" applyProtection="1">
      <alignment horizontal="right"/>
      <protection/>
    </xf>
    <xf numFmtId="0" fontId="0" fillId="0" borderId="16" xfId="56" applyFont="1" applyBorder="1" applyAlignment="1" applyProtection="1">
      <alignment/>
      <protection/>
    </xf>
    <xf numFmtId="0" fontId="0" fillId="0" borderId="16" xfId="56" applyFont="1" applyBorder="1" applyAlignment="1" applyProtection="1">
      <alignment horizontal="right"/>
      <protection/>
    </xf>
    <xf numFmtId="0" fontId="0" fillId="0" borderId="17" xfId="56" applyFont="1" applyBorder="1" applyAlignment="1" applyProtection="1">
      <alignment horizontal="center"/>
      <protection/>
    </xf>
    <xf numFmtId="0" fontId="0" fillId="0" borderId="18" xfId="56" applyFont="1" applyBorder="1" applyAlignment="1" applyProtection="1">
      <alignment horizontal="centerContinuous"/>
      <protection/>
    </xf>
    <xf numFmtId="0" fontId="0" fillId="0" borderId="12" xfId="56" applyFont="1" applyBorder="1" applyProtection="1">
      <alignment/>
      <protection/>
    </xf>
    <xf numFmtId="0" fontId="0" fillId="0" borderId="19" xfId="56" applyFont="1" applyBorder="1" applyAlignment="1" applyProtection="1">
      <alignment horizontal="center"/>
      <protection/>
    </xf>
    <xf numFmtId="0" fontId="0" fillId="0" borderId="11" xfId="56" applyFont="1" applyBorder="1" applyAlignment="1" applyProtection="1">
      <alignment horizontal="center"/>
      <protection/>
    </xf>
    <xf numFmtId="0" fontId="0" fillId="0" borderId="18" xfId="56" applyFont="1" applyBorder="1" applyAlignment="1" applyProtection="1">
      <alignment horizontal="center"/>
      <protection/>
    </xf>
    <xf numFmtId="0" fontId="0" fillId="0" borderId="20" xfId="56" applyFont="1" applyBorder="1" applyAlignment="1" applyProtection="1">
      <alignment horizontal="center"/>
      <protection/>
    </xf>
    <xf numFmtId="0" fontId="0" fillId="0" borderId="21" xfId="56" applyFont="1" applyBorder="1" applyAlignment="1" applyProtection="1">
      <alignment horizontal="center"/>
      <protection/>
    </xf>
    <xf numFmtId="0" fontId="0" fillId="0" borderId="22" xfId="56" applyFont="1" applyBorder="1" applyProtection="1">
      <alignment/>
      <protection/>
    </xf>
    <xf numFmtId="0" fontId="0" fillId="0" borderId="23" xfId="56" applyFont="1" applyBorder="1" applyProtection="1">
      <alignment/>
      <protection/>
    </xf>
    <xf numFmtId="0" fontId="0" fillId="0" borderId="24" xfId="56" applyFont="1" applyBorder="1" applyProtection="1">
      <alignment/>
      <protection/>
    </xf>
    <xf numFmtId="0" fontId="0" fillId="0" borderId="23" xfId="56" applyFont="1" applyBorder="1" applyAlignment="1" applyProtection="1">
      <alignment horizontal="center"/>
      <protection/>
    </xf>
    <xf numFmtId="0" fontId="0" fillId="0" borderId="22" xfId="56" applyFont="1" applyBorder="1" applyAlignment="1" applyProtection="1">
      <alignment horizontal="center"/>
      <protection/>
    </xf>
    <xf numFmtId="0" fontId="0" fillId="0" borderId="25" xfId="56" applyFont="1" applyBorder="1" applyProtection="1">
      <alignment/>
      <protection/>
    </xf>
    <xf numFmtId="0" fontId="0" fillId="0" borderId="26" xfId="56" applyFont="1" applyBorder="1" applyAlignment="1" applyProtection="1">
      <alignment horizontal="right"/>
      <protection/>
    </xf>
    <xf numFmtId="0" fontId="0" fillId="0" borderId="27" xfId="56" applyFont="1" applyBorder="1" applyProtection="1">
      <alignment/>
      <protection/>
    </xf>
    <xf numFmtId="0" fontId="0" fillId="0" borderId="24" xfId="56" applyFont="1" applyBorder="1" applyAlignment="1" applyProtection="1">
      <alignment horizontal="right"/>
      <protection/>
    </xf>
    <xf numFmtId="0" fontId="0" fillId="0" borderId="0" xfId="56" applyFont="1" applyBorder="1" applyAlignment="1" applyProtection="1" quotePrefix="1">
      <alignment horizontal="center"/>
      <protection/>
    </xf>
    <xf numFmtId="164" fontId="0" fillId="0" borderId="11" xfId="56" applyNumberFormat="1" applyFont="1" applyBorder="1" applyAlignment="1" applyProtection="1">
      <alignment horizontal="centerContinuous"/>
      <protection/>
    </xf>
    <xf numFmtId="0" fontId="0" fillId="0" borderId="0" xfId="56" applyFont="1" applyBorder="1" applyAlignment="1" applyProtection="1">
      <alignment horizontal="center"/>
      <protection/>
    </xf>
    <xf numFmtId="164" fontId="0" fillId="0" borderId="0" xfId="56" applyNumberFormat="1" applyFont="1" applyBorder="1" applyAlignment="1" applyProtection="1">
      <alignment horizontal="centerContinuous"/>
      <protection/>
    </xf>
    <xf numFmtId="0" fontId="0" fillId="0" borderId="0" xfId="56" applyFont="1" applyBorder="1" applyAlignment="1" applyProtection="1" quotePrefix="1">
      <alignment horizontal="centerContinuous"/>
      <protection/>
    </xf>
    <xf numFmtId="0" fontId="0" fillId="0" borderId="0" xfId="56" applyFont="1" applyBorder="1" applyProtection="1" quotePrefix="1">
      <alignment/>
      <protection/>
    </xf>
    <xf numFmtId="165" fontId="0" fillId="0" borderId="0" xfId="56" applyNumberFormat="1" applyFont="1" applyBorder="1" applyAlignment="1" applyProtection="1">
      <alignment horizontal="centerContinuous"/>
      <protection/>
    </xf>
    <xf numFmtId="0" fontId="0" fillId="0" borderId="26" xfId="56" applyFont="1" applyBorder="1" applyProtection="1">
      <alignment/>
      <protection/>
    </xf>
    <xf numFmtId="0" fontId="0" fillId="0" borderId="28" xfId="56" applyFont="1" applyBorder="1" applyProtection="1">
      <alignment/>
      <protection/>
    </xf>
    <xf numFmtId="0" fontId="0" fillId="0" borderId="29" xfId="56" applyFont="1" applyBorder="1" applyProtection="1">
      <alignment/>
      <protection/>
    </xf>
    <xf numFmtId="0" fontId="0" fillId="0" borderId="0" xfId="56" applyFont="1" applyBorder="1" applyAlignment="1" applyProtection="1">
      <alignment/>
      <protection/>
    </xf>
    <xf numFmtId="164" fontId="0" fillId="0" borderId="0" xfId="56" applyNumberFormat="1" applyFont="1" applyBorder="1" applyAlignment="1" applyProtection="1">
      <alignment/>
      <protection/>
    </xf>
    <xf numFmtId="164" fontId="0" fillId="0" borderId="0" xfId="56" applyNumberFormat="1" applyFont="1" applyBorder="1" applyProtection="1">
      <alignment/>
      <protection/>
    </xf>
    <xf numFmtId="0" fontId="14" fillId="33" borderId="23" xfId="56" applyFont="1" applyFill="1" applyBorder="1" applyProtection="1">
      <alignment/>
      <protection locked="0"/>
    </xf>
    <xf numFmtId="0" fontId="15" fillId="0" borderId="24" xfId="56" applyFont="1" applyBorder="1" applyAlignment="1" applyProtection="1">
      <alignment/>
      <protection/>
    </xf>
    <xf numFmtId="0" fontId="0" fillId="0" borderId="0" xfId="56" applyFont="1" applyBorder="1" applyAlignment="1" applyProtection="1">
      <alignment horizontal="left"/>
      <protection/>
    </xf>
    <xf numFmtId="0" fontId="17" fillId="0" borderId="0" xfId="56" applyFont="1">
      <alignment/>
      <protection/>
    </xf>
    <xf numFmtId="0" fontId="18" fillId="0" borderId="10" xfId="56" applyFont="1" applyBorder="1" applyAlignment="1">
      <alignment horizontal="centerContinuous"/>
      <protection/>
    </xf>
    <xf numFmtId="0" fontId="17" fillId="0" borderId="28" xfId="56" applyFont="1" applyBorder="1" applyAlignment="1">
      <alignment horizontal="centerContinuous"/>
      <protection/>
    </xf>
    <xf numFmtId="0" fontId="17" fillId="0" borderId="29" xfId="56" applyFont="1" applyBorder="1" applyAlignment="1">
      <alignment horizontal="centerContinuous"/>
      <protection/>
    </xf>
    <xf numFmtId="0" fontId="17" fillId="0" borderId="24" xfId="56" applyFont="1" applyBorder="1">
      <alignment/>
      <protection/>
    </xf>
    <xf numFmtId="0" fontId="17" fillId="0" borderId="0" xfId="56" applyFont="1" applyBorder="1">
      <alignment/>
      <protection/>
    </xf>
    <xf numFmtId="0" fontId="17" fillId="0" borderId="12" xfId="56" applyFont="1" applyBorder="1">
      <alignment/>
      <protection/>
    </xf>
    <xf numFmtId="0" fontId="17" fillId="0" borderId="10" xfId="56" applyFont="1" applyBorder="1">
      <alignment/>
      <protection/>
    </xf>
    <xf numFmtId="0" fontId="17" fillId="0" borderId="28" xfId="56" applyFont="1" applyBorder="1" applyAlignment="1">
      <alignment horizontal="right"/>
      <protection/>
    </xf>
    <xf numFmtId="0" fontId="17" fillId="0" borderId="28" xfId="56" applyFont="1" applyBorder="1">
      <alignment/>
      <protection/>
    </xf>
    <xf numFmtId="0" fontId="17" fillId="0" borderId="0" xfId="56" applyFont="1" applyBorder="1" applyAlignment="1">
      <alignment horizontal="right"/>
      <protection/>
    </xf>
    <xf numFmtId="0" fontId="17" fillId="0" borderId="25" xfId="56" applyFont="1" applyBorder="1">
      <alignment/>
      <protection/>
    </xf>
    <xf numFmtId="0" fontId="17" fillId="0" borderId="26" xfId="56" applyFont="1" applyBorder="1">
      <alignment/>
      <protection/>
    </xf>
    <xf numFmtId="0" fontId="17" fillId="0" borderId="27" xfId="56" applyFont="1" applyBorder="1">
      <alignment/>
      <protection/>
    </xf>
    <xf numFmtId="0" fontId="17" fillId="0" borderId="29" xfId="56" applyFont="1" applyBorder="1">
      <alignment/>
      <protection/>
    </xf>
    <xf numFmtId="0" fontId="17" fillId="0" borderId="30" xfId="56" applyFont="1" applyBorder="1" applyAlignment="1">
      <alignment horizontal="center"/>
      <protection/>
    </xf>
    <xf numFmtId="0" fontId="17" fillId="0" borderId="23" xfId="56" applyFont="1" applyBorder="1" applyAlignment="1">
      <alignment horizontal="center"/>
      <protection/>
    </xf>
    <xf numFmtId="0" fontId="17" fillId="0" borderId="31" xfId="56" applyFont="1" applyBorder="1" applyAlignment="1">
      <alignment horizontal="left"/>
      <protection/>
    </xf>
    <xf numFmtId="0" fontId="20" fillId="0" borderId="24" xfId="56" applyFont="1" applyBorder="1">
      <alignment/>
      <protection/>
    </xf>
    <xf numFmtId="0" fontId="20" fillId="0" borderId="25" xfId="56" applyFont="1" applyBorder="1">
      <alignment/>
      <protection/>
    </xf>
    <xf numFmtId="0" fontId="17" fillId="0" borderId="32" xfId="56" applyFont="1" applyBorder="1">
      <alignment/>
      <protection/>
    </xf>
    <xf numFmtId="0" fontId="17" fillId="0" borderId="11" xfId="56" applyFont="1" applyBorder="1">
      <alignment/>
      <protection/>
    </xf>
    <xf numFmtId="0" fontId="17" fillId="0" borderId="0" xfId="56" applyFont="1" applyBorder="1" applyProtection="1">
      <alignment/>
      <protection/>
    </xf>
    <xf numFmtId="0" fontId="17" fillId="0" borderId="0" xfId="56" applyFont="1" applyBorder="1" applyAlignment="1" applyProtection="1">
      <alignment horizontal="center"/>
      <protection/>
    </xf>
    <xf numFmtId="0" fontId="17" fillId="0" borderId="0" xfId="56" applyFont="1" applyFill="1" applyBorder="1" applyProtection="1">
      <alignment/>
      <protection/>
    </xf>
    <xf numFmtId="0" fontId="17" fillId="0" borderId="26" xfId="56" applyFont="1" applyBorder="1" applyProtection="1">
      <alignment/>
      <protection/>
    </xf>
    <xf numFmtId="0" fontId="0" fillId="0" borderId="28" xfId="56" applyFont="1" applyBorder="1" applyAlignment="1">
      <alignment horizontal="centerContinuous"/>
      <protection/>
    </xf>
    <xf numFmtId="0" fontId="0" fillId="0" borderId="29" xfId="56" applyFont="1" applyBorder="1" applyAlignment="1">
      <alignment horizontal="centerContinuous"/>
      <protection/>
    </xf>
    <xf numFmtId="0" fontId="0" fillId="0" borderId="24" xfId="56" applyFont="1" applyBorder="1">
      <alignment/>
      <protection/>
    </xf>
    <xf numFmtId="0" fontId="0" fillId="0" borderId="0" xfId="56" applyFont="1" applyBorder="1">
      <alignment/>
      <protection/>
    </xf>
    <xf numFmtId="0" fontId="0" fillId="0" borderId="12" xfId="56" applyFont="1" applyBorder="1">
      <alignment/>
      <protection/>
    </xf>
    <xf numFmtId="0" fontId="0" fillId="0" borderId="10" xfId="56" applyFont="1" applyBorder="1">
      <alignment/>
      <protection/>
    </xf>
    <xf numFmtId="0" fontId="0" fillId="0" borderId="28" xfId="56" applyFont="1" applyBorder="1" applyAlignment="1">
      <alignment horizontal="right"/>
      <protection/>
    </xf>
    <xf numFmtId="0" fontId="0" fillId="0" borderId="28" xfId="56" applyFont="1" applyBorder="1">
      <alignment/>
      <protection/>
    </xf>
    <xf numFmtId="0" fontId="0" fillId="0" borderId="0" xfId="56" applyFont="1" applyBorder="1" applyAlignment="1">
      <alignment horizontal="right"/>
      <protection/>
    </xf>
    <xf numFmtId="0" fontId="0" fillId="0" borderId="25" xfId="56" applyFont="1" applyBorder="1">
      <alignment/>
      <protection/>
    </xf>
    <xf numFmtId="0" fontId="0" fillId="0" borderId="26" xfId="56" applyFont="1" applyBorder="1">
      <alignment/>
      <protection/>
    </xf>
    <xf numFmtId="0" fontId="0" fillId="0" borderId="30" xfId="56" applyFont="1" applyBorder="1">
      <alignment/>
      <protection/>
    </xf>
    <xf numFmtId="0" fontId="0" fillId="0" borderId="26" xfId="56" applyFont="1" applyBorder="1" applyAlignment="1">
      <alignment horizontal="right"/>
      <protection/>
    </xf>
    <xf numFmtId="0" fontId="0" fillId="0" borderId="27" xfId="56" applyFont="1" applyBorder="1">
      <alignment/>
      <protection/>
    </xf>
    <xf numFmtId="0" fontId="0" fillId="0" borderId="29" xfId="56" applyFont="1" applyBorder="1">
      <alignment/>
      <protection/>
    </xf>
    <xf numFmtId="0" fontId="0" fillId="0" borderId="33" xfId="56" applyFont="1" applyBorder="1" applyAlignment="1">
      <alignment horizontal="center"/>
      <protection/>
    </xf>
    <xf numFmtId="0" fontId="0" fillId="0" borderId="34" xfId="56" applyFont="1" applyBorder="1" applyAlignment="1">
      <alignment horizontal="center"/>
      <protection/>
    </xf>
    <xf numFmtId="0" fontId="0" fillId="0" borderId="29" xfId="56" applyFont="1" applyBorder="1" applyAlignment="1">
      <alignment horizontal="center"/>
      <protection/>
    </xf>
    <xf numFmtId="0" fontId="0" fillId="0" borderId="35" xfId="56" applyFont="1" applyBorder="1" applyAlignment="1">
      <alignment horizontal="center"/>
      <protection/>
    </xf>
    <xf numFmtId="0" fontId="0" fillId="0" borderId="27" xfId="56" applyFont="1" applyBorder="1" applyAlignment="1">
      <alignment horizontal="center"/>
      <protection/>
    </xf>
    <xf numFmtId="0" fontId="0" fillId="0" borderId="21" xfId="56" applyFont="1" applyBorder="1" applyAlignment="1">
      <alignment horizontal="center"/>
      <protection/>
    </xf>
    <xf numFmtId="0" fontId="0" fillId="33" borderId="23" xfId="56" applyFont="1" applyFill="1" applyBorder="1" applyProtection="1">
      <alignment/>
      <protection locked="0"/>
    </xf>
    <xf numFmtId="0" fontId="0" fillId="0" borderId="22" xfId="56" applyFont="1" applyBorder="1">
      <alignment/>
      <protection/>
    </xf>
    <xf numFmtId="0" fontId="0" fillId="0" borderId="24" xfId="56" applyFont="1" applyBorder="1" applyAlignment="1">
      <alignment horizontal="right"/>
      <protection/>
    </xf>
    <xf numFmtId="0" fontId="0" fillId="0" borderId="25" xfId="56" applyFont="1" applyBorder="1" applyAlignment="1">
      <alignment horizontal="right"/>
      <protection/>
    </xf>
    <xf numFmtId="0" fontId="0" fillId="0" borderId="26" xfId="56" applyFont="1" applyBorder="1" applyAlignment="1">
      <alignment horizontal="center"/>
      <protection/>
    </xf>
    <xf numFmtId="0" fontId="0" fillId="0" borderId="26" xfId="56" applyFont="1" applyBorder="1" quotePrefix="1">
      <alignment/>
      <protection/>
    </xf>
    <xf numFmtId="0" fontId="0" fillId="0" borderId="0" xfId="56" applyFont="1" applyBorder="1" quotePrefix="1">
      <alignment/>
      <protection/>
    </xf>
    <xf numFmtId="0" fontId="2" fillId="0" borderId="14" xfId="56" applyFont="1" applyBorder="1" applyProtection="1">
      <alignment/>
      <protection/>
    </xf>
    <xf numFmtId="0" fontId="2" fillId="0" borderId="14" xfId="56" applyFont="1" applyBorder="1" applyAlignment="1" applyProtection="1">
      <alignment horizontal="right"/>
      <protection/>
    </xf>
    <xf numFmtId="0" fontId="2" fillId="0" borderId="0" xfId="56" applyFont="1" applyBorder="1" applyProtection="1">
      <alignment/>
      <protection/>
    </xf>
    <xf numFmtId="0" fontId="10" fillId="0" borderId="0" xfId="56" applyFont="1" applyBorder="1" applyProtection="1" quotePrefix="1">
      <alignment/>
      <protection/>
    </xf>
    <xf numFmtId="0" fontId="2" fillId="0" borderId="11" xfId="56" applyFont="1" applyBorder="1" applyProtection="1">
      <alignment/>
      <protection/>
    </xf>
    <xf numFmtId="0" fontId="2" fillId="0" borderId="11" xfId="56" applyFont="1" applyBorder="1" applyAlignment="1" applyProtection="1">
      <alignment horizontal="right"/>
      <protection/>
    </xf>
    <xf numFmtId="49" fontId="17" fillId="33" borderId="11" xfId="56" applyNumberFormat="1" applyFont="1" applyFill="1" applyBorder="1" applyAlignment="1" applyProtection="1">
      <alignment horizontal="center"/>
      <protection locked="0"/>
    </xf>
    <xf numFmtId="49" fontId="17" fillId="33" borderId="18" xfId="56" applyNumberFormat="1" applyFont="1" applyFill="1" applyBorder="1" applyAlignment="1" applyProtection="1">
      <alignment horizontal="center"/>
      <protection locked="0"/>
    </xf>
    <xf numFmtId="49" fontId="19" fillId="33" borderId="36" xfId="56" applyNumberFormat="1" applyFont="1" applyFill="1" applyBorder="1" applyProtection="1">
      <alignment/>
      <protection locked="0"/>
    </xf>
    <xf numFmtId="49" fontId="19" fillId="33" borderId="20" xfId="56" applyNumberFormat="1" applyFont="1" applyFill="1" applyBorder="1" applyProtection="1">
      <alignment/>
      <protection locked="0"/>
    </xf>
    <xf numFmtId="49" fontId="17" fillId="33" borderId="23" xfId="56" applyNumberFormat="1" applyFont="1" applyFill="1" applyBorder="1" applyProtection="1">
      <alignment/>
      <protection locked="0"/>
    </xf>
    <xf numFmtId="0" fontId="2" fillId="0" borderId="24" xfId="56" applyFont="1" applyBorder="1">
      <alignment/>
      <protection/>
    </xf>
    <xf numFmtId="0" fontId="2" fillId="0" borderId="24" xfId="56" applyFont="1" applyBorder="1" applyProtection="1">
      <alignment/>
      <protection/>
    </xf>
    <xf numFmtId="0" fontId="0" fillId="0" borderId="0" xfId="56" applyFont="1" applyBorder="1" applyAlignment="1">
      <alignment horizontal="center"/>
      <protection/>
    </xf>
    <xf numFmtId="10" fontId="6" fillId="0" borderId="0" xfId="59" applyNumberFormat="1" applyFont="1" applyBorder="1" applyAlignment="1">
      <alignment horizontal="left"/>
    </xf>
    <xf numFmtId="0" fontId="7" fillId="0" borderId="30" xfId="56" applyFont="1" applyBorder="1" applyAlignment="1">
      <alignment horizontal="center"/>
      <protection/>
    </xf>
    <xf numFmtId="0" fontId="0" fillId="0" borderId="28" xfId="56" applyFont="1" applyBorder="1" applyAlignment="1" applyProtection="1">
      <alignment horizontal="centerContinuous"/>
      <protection/>
    </xf>
    <xf numFmtId="0" fontId="0" fillId="0" borderId="26" xfId="0" applyBorder="1" applyAlignment="1">
      <alignment wrapText="1"/>
    </xf>
    <xf numFmtId="0" fontId="2" fillId="0" borderId="37" xfId="56" applyFont="1" applyBorder="1" applyProtection="1">
      <alignment/>
      <protection/>
    </xf>
    <xf numFmtId="0" fontId="2" fillId="0" borderId="38" xfId="56" applyFont="1" applyBorder="1" applyProtection="1">
      <alignment/>
      <protection/>
    </xf>
    <xf numFmtId="0" fontId="2" fillId="0" borderId="11" xfId="56" applyFont="1" applyBorder="1" applyAlignment="1" applyProtection="1">
      <alignment horizontal="centerContinuous"/>
      <protection/>
    </xf>
    <xf numFmtId="0" fontId="2" fillId="0" borderId="20" xfId="56" applyFont="1" applyBorder="1" applyAlignment="1" applyProtection="1">
      <alignment horizontal="centerContinuous"/>
      <protection/>
    </xf>
    <xf numFmtId="0" fontId="6" fillId="0" borderId="0" xfId="0" applyFont="1" applyAlignment="1">
      <alignment horizontal="left"/>
    </xf>
    <xf numFmtId="0" fontId="21" fillId="0" borderId="0" xfId="0" applyFont="1" applyAlignment="1">
      <alignment/>
    </xf>
    <xf numFmtId="0" fontId="0" fillId="0" borderId="0" xfId="0" applyFont="1" applyAlignment="1">
      <alignment/>
    </xf>
    <xf numFmtId="0" fontId="22" fillId="0" borderId="0" xfId="0" applyFont="1" applyAlignment="1">
      <alignment horizontal="left"/>
    </xf>
    <xf numFmtId="0" fontId="26" fillId="0" borderId="0" xfId="0" applyFont="1" applyAlignment="1">
      <alignment/>
    </xf>
    <xf numFmtId="0" fontId="26" fillId="0" borderId="0" xfId="0" applyFont="1" applyAlignment="1">
      <alignment horizontal="left"/>
    </xf>
    <xf numFmtId="0" fontId="28" fillId="34" borderId="0" xfId="0" applyFont="1" applyFill="1" applyAlignment="1">
      <alignment horizontal="left"/>
    </xf>
    <xf numFmtId="0" fontId="22" fillId="34" borderId="0" xfId="0" applyFont="1" applyFill="1" applyAlignment="1">
      <alignment horizontal="left"/>
    </xf>
    <xf numFmtId="0" fontId="0" fillId="0" borderId="0" xfId="0" applyFont="1" applyAlignment="1">
      <alignment/>
    </xf>
    <xf numFmtId="10" fontId="29" fillId="0" borderId="12" xfId="59" applyNumberFormat="1" applyFont="1" applyBorder="1" applyAlignment="1">
      <alignment horizontal="left"/>
    </xf>
    <xf numFmtId="1" fontId="0" fillId="0" borderId="0" xfId="56" applyNumberFormat="1" applyFont="1" applyBorder="1" applyAlignment="1" applyProtection="1">
      <alignment horizontal="centerContinuous"/>
      <protection/>
    </xf>
    <xf numFmtId="168" fontId="0" fillId="0" borderId="0" xfId="56" applyNumberFormat="1" applyFont="1" applyBorder="1" applyAlignment="1" applyProtection="1">
      <alignment horizontal="center"/>
      <protection/>
    </xf>
    <xf numFmtId="165" fontId="0" fillId="0" borderId="0" xfId="56" applyNumberFormat="1" applyFont="1" applyBorder="1" applyAlignment="1" applyProtection="1">
      <alignment horizontal="right"/>
      <protection/>
    </xf>
    <xf numFmtId="0" fontId="0" fillId="0" borderId="28" xfId="56" applyFont="1" applyFill="1" applyBorder="1" applyProtection="1">
      <alignment/>
      <protection/>
    </xf>
    <xf numFmtId="0" fontId="0" fillId="0" borderId="29" xfId="56" applyFont="1" applyFill="1" applyBorder="1" applyProtection="1">
      <alignment/>
      <protection/>
    </xf>
    <xf numFmtId="0" fontId="0" fillId="0" borderId="0" xfId="56" applyFont="1" applyAlignment="1">
      <alignment horizontal="right"/>
      <protection/>
    </xf>
    <xf numFmtId="9" fontId="30" fillId="0" borderId="0" xfId="59" applyFont="1" applyBorder="1" applyAlignment="1" applyProtection="1">
      <alignment/>
      <protection/>
    </xf>
    <xf numFmtId="0" fontId="12" fillId="0" borderId="10" xfId="56" applyFont="1" applyBorder="1" applyAlignment="1" applyProtection="1">
      <alignment horizontal="centerContinuous"/>
      <protection/>
    </xf>
    <xf numFmtId="165" fontId="0" fillId="0" borderId="0" xfId="56" applyNumberFormat="1" applyFont="1" applyBorder="1" applyAlignment="1">
      <alignment horizontal="center"/>
      <protection/>
    </xf>
    <xf numFmtId="0" fontId="31" fillId="0" borderId="0" xfId="56" applyFont="1" applyBorder="1" applyAlignment="1" applyProtection="1">
      <alignment horizontal="centerContinuous"/>
      <protection/>
    </xf>
    <xf numFmtId="0" fontId="31" fillId="0" borderId="24" xfId="56" applyFont="1" applyBorder="1" applyAlignment="1" applyProtection="1">
      <alignment horizontal="centerContinuous"/>
      <protection/>
    </xf>
    <xf numFmtId="0" fontId="31" fillId="0" borderId="12" xfId="56" applyFont="1" applyBorder="1" applyAlignment="1" applyProtection="1">
      <alignment horizontal="centerContinuous"/>
      <protection/>
    </xf>
    <xf numFmtId="0" fontId="0" fillId="0" borderId="25" xfId="56" applyFont="1" applyBorder="1" applyProtection="1">
      <alignment/>
      <protection/>
    </xf>
    <xf numFmtId="0" fontId="0" fillId="0" borderId="26" xfId="56" applyBorder="1" applyProtection="1">
      <alignment/>
      <protection/>
    </xf>
    <xf numFmtId="0" fontId="0" fillId="0" borderId="27" xfId="56" applyBorder="1" applyProtection="1">
      <alignment/>
      <protection/>
    </xf>
    <xf numFmtId="0" fontId="2" fillId="33" borderId="39" xfId="56" applyFont="1" applyFill="1" applyBorder="1" applyAlignment="1" applyProtection="1">
      <alignment horizontal="left"/>
      <protection locked="0"/>
    </xf>
    <xf numFmtId="0" fontId="2" fillId="33" borderId="18" xfId="56" applyFont="1" applyFill="1" applyBorder="1" applyAlignment="1" applyProtection="1">
      <alignment horizontal="left"/>
      <protection locked="0"/>
    </xf>
    <xf numFmtId="0" fontId="2" fillId="33" borderId="36" xfId="56" applyFont="1" applyFill="1" applyBorder="1" applyAlignment="1" applyProtection="1">
      <alignment horizontal="left"/>
      <protection locked="0"/>
    </xf>
    <xf numFmtId="0" fontId="2" fillId="33" borderId="20" xfId="56" applyFont="1" applyFill="1" applyBorder="1" applyAlignment="1" applyProtection="1">
      <alignment horizontal="left"/>
      <protection locked="0"/>
    </xf>
    <xf numFmtId="14" fontId="2" fillId="33" borderId="20" xfId="56" applyNumberFormat="1" applyFont="1" applyFill="1" applyBorder="1" applyAlignment="1" applyProtection="1" quotePrefix="1">
      <alignment horizontal="left"/>
      <protection locked="0"/>
    </xf>
    <xf numFmtId="164" fontId="0" fillId="0" borderId="22" xfId="56" applyNumberFormat="1" applyFont="1" applyBorder="1" applyProtection="1">
      <alignment/>
      <protection/>
    </xf>
    <xf numFmtId="167" fontId="0" fillId="0" borderId="11" xfId="56" applyNumberFormat="1" applyFont="1" applyBorder="1" applyAlignment="1" applyProtection="1">
      <alignment horizontal="centerContinuous"/>
      <protection/>
    </xf>
    <xf numFmtId="169" fontId="0" fillId="0" borderId="11" xfId="56" applyNumberFormat="1" applyFont="1" applyBorder="1" applyAlignment="1" applyProtection="1">
      <alignment horizontal="centerContinuous"/>
      <protection/>
    </xf>
    <xf numFmtId="169" fontId="0" fillId="0" borderId="0" xfId="56" applyNumberFormat="1" applyFont="1" applyBorder="1" applyAlignment="1" applyProtection="1">
      <alignment horizontal="centerContinuous"/>
      <protection/>
    </xf>
    <xf numFmtId="0" fontId="0" fillId="0" borderId="0" xfId="56" applyFont="1" applyFill="1" applyProtection="1">
      <alignment/>
      <protection/>
    </xf>
    <xf numFmtId="0" fontId="0" fillId="0" borderId="21" xfId="56" applyFont="1" applyFill="1" applyBorder="1" applyAlignment="1" applyProtection="1">
      <alignment horizontal="center"/>
      <protection/>
    </xf>
    <xf numFmtId="0" fontId="0" fillId="0" borderId="22" xfId="56" applyFont="1" applyFill="1" applyBorder="1" applyProtection="1">
      <alignment/>
      <protection/>
    </xf>
    <xf numFmtId="0" fontId="0" fillId="0" borderId="0" xfId="56" applyFont="1" applyFill="1">
      <alignment/>
      <protection/>
    </xf>
    <xf numFmtId="0" fontId="32" fillId="0" borderId="40" xfId="0" applyFont="1" applyBorder="1" applyAlignment="1">
      <alignment horizontal="left" vertical="top" wrapText="1"/>
    </xf>
    <xf numFmtId="0" fontId="33" fillId="0" borderId="41" xfId="0" applyFont="1" applyBorder="1" applyAlignment="1">
      <alignment vertical="top" wrapText="1"/>
    </xf>
    <xf numFmtId="0" fontId="34" fillId="0" borderId="40" xfId="0" applyFont="1" applyBorder="1" applyAlignment="1">
      <alignment vertical="top" wrapText="1"/>
    </xf>
    <xf numFmtId="0" fontId="34" fillId="0" borderId="42" xfId="0" applyFont="1" applyBorder="1" applyAlignment="1">
      <alignment vertical="top" wrapText="1"/>
    </xf>
    <xf numFmtId="0" fontId="33" fillId="0" borderId="40" xfId="0" applyFont="1" applyBorder="1" applyAlignment="1">
      <alignment vertical="top" wrapText="1"/>
    </xf>
    <xf numFmtId="0" fontId="34" fillId="0" borderId="43" xfId="0" applyFont="1" applyBorder="1" applyAlignment="1">
      <alignment horizontal="center" vertical="top" wrapText="1"/>
    </xf>
    <xf numFmtId="0" fontId="35" fillId="0" borderId="10" xfId="56" applyFont="1" applyFill="1" applyBorder="1">
      <alignment/>
      <protection/>
    </xf>
    <xf numFmtId="0" fontId="13" fillId="0" borderId="24" xfId="56" applyFont="1" applyFill="1" applyBorder="1">
      <alignment/>
      <protection/>
    </xf>
    <xf numFmtId="0" fontId="13" fillId="0" borderId="25" xfId="56" applyFont="1" applyFill="1" applyBorder="1">
      <alignment/>
      <protection/>
    </xf>
    <xf numFmtId="0" fontId="35" fillId="0" borderId="0" xfId="56" applyFont="1" applyBorder="1" applyProtection="1">
      <alignment/>
      <protection/>
    </xf>
    <xf numFmtId="0" fontId="13" fillId="0" borderId="0" xfId="56" applyFont="1" applyBorder="1" applyProtection="1">
      <alignment/>
      <protection/>
    </xf>
    <xf numFmtId="0" fontId="13" fillId="0" borderId="0" xfId="56" applyFont="1" applyProtection="1">
      <alignment/>
      <protection/>
    </xf>
    <xf numFmtId="0" fontId="36" fillId="0" borderId="10" xfId="56" applyFont="1" applyBorder="1">
      <alignment/>
      <protection/>
    </xf>
    <xf numFmtId="0" fontId="37" fillId="0" borderId="24" xfId="56" applyFont="1" applyBorder="1">
      <alignment/>
      <protection/>
    </xf>
    <xf numFmtId="0" fontId="10" fillId="0" borderId="0" xfId="0" applyFont="1" applyAlignment="1">
      <alignment/>
    </xf>
    <xf numFmtId="0" fontId="38" fillId="0" borderId="44" xfId="0" applyFont="1" applyBorder="1" applyAlignment="1">
      <alignment vertical="top" wrapText="1"/>
    </xf>
    <xf numFmtId="0" fontId="38" fillId="0" borderId="45" xfId="0" applyFont="1" applyBorder="1" applyAlignment="1">
      <alignment vertical="top" wrapText="1"/>
    </xf>
    <xf numFmtId="0" fontId="39" fillId="0" borderId="0" xfId="0" applyFont="1" applyBorder="1" applyAlignment="1">
      <alignment vertical="top" wrapText="1"/>
    </xf>
    <xf numFmtId="0" fontId="39" fillId="0" borderId="46" xfId="0" applyFont="1" applyBorder="1" applyAlignment="1">
      <alignment vertical="top" wrapText="1"/>
    </xf>
    <xf numFmtId="0" fontId="39" fillId="0" borderId="11" xfId="0" applyFont="1" applyBorder="1" applyAlignment="1">
      <alignment vertical="top" wrapText="1"/>
    </xf>
    <xf numFmtId="0" fontId="39" fillId="0" borderId="47" xfId="0" applyFont="1" applyBorder="1" applyAlignment="1">
      <alignment vertical="top" wrapText="1"/>
    </xf>
    <xf numFmtId="0" fontId="38" fillId="0" borderId="0" xfId="0" applyFont="1" applyBorder="1" applyAlignment="1">
      <alignment horizontal="left" vertical="top" wrapText="1"/>
    </xf>
    <xf numFmtId="0" fontId="10" fillId="0" borderId="0" xfId="0" applyFont="1" applyBorder="1" applyAlignment="1">
      <alignment/>
    </xf>
    <xf numFmtId="0" fontId="10" fillId="0" borderId="46" xfId="0" applyFont="1" applyBorder="1" applyAlignment="1">
      <alignment/>
    </xf>
    <xf numFmtId="0" fontId="39" fillId="0" borderId="0" xfId="0" applyFont="1" applyBorder="1" applyAlignment="1">
      <alignment horizontal="left" vertical="top" wrapText="1"/>
    </xf>
    <xf numFmtId="0" fontId="39" fillId="0" borderId="11" xfId="0" applyFont="1" applyBorder="1" applyAlignment="1">
      <alignment horizontal="left" vertical="top" wrapText="1"/>
    </xf>
    <xf numFmtId="0" fontId="10" fillId="0" borderId="11" xfId="0" applyFont="1" applyBorder="1" applyAlignment="1">
      <alignment/>
    </xf>
    <xf numFmtId="0" fontId="10" fillId="0" borderId="47" xfId="0" applyFont="1" applyBorder="1" applyAlignment="1">
      <alignment/>
    </xf>
    <xf numFmtId="0" fontId="40" fillId="0" borderId="0" xfId="0" applyFont="1" applyBorder="1" applyAlignment="1">
      <alignment horizontal="left" vertical="top" wrapText="1"/>
    </xf>
    <xf numFmtId="0" fontId="40" fillId="0" borderId="11" xfId="0" applyFont="1" applyBorder="1" applyAlignment="1">
      <alignment horizontal="left" vertical="top" wrapText="1"/>
    </xf>
    <xf numFmtId="0" fontId="41" fillId="0" borderId="0" xfId="0" applyFont="1" applyBorder="1" applyAlignment="1">
      <alignment horizontal="left" vertical="top" wrapText="1"/>
    </xf>
    <xf numFmtId="0" fontId="39" fillId="0" borderId="48" xfId="0" applyFont="1" applyBorder="1" applyAlignment="1">
      <alignment vertical="top" wrapText="1"/>
    </xf>
    <xf numFmtId="0" fontId="39" fillId="0" borderId="14" xfId="0" applyFont="1" applyBorder="1" applyAlignment="1">
      <alignment vertical="top" wrapText="1"/>
    </xf>
    <xf numFmtId="0" fontId="39" fillId="0" borderId="49" xfId="0" applyFont="1" applyBorder="1" applyAlignment="1">
      <alignment vertical="top" wrapText="1"/>
    </xf>
    <xf numFmtId="0" fontId="39" fillId="0" borderId="37" xfId="0" applyFont="1" applyBorder="1" applyAlignment="1">
      <alignment horizontal="right" vertical="top" wrapText="1"/>
    </xf>
    <xf numFmtId="0" fontId="39" fillId="0" borderId="11" xfId="0" applyFont="1" applyBorder="1" applyAlignment="1">
      <alignment horizontal="center" vertical="top" wrapText="1"/>
    </xf>
    <xf numFmtId="0" fontId="39" fillId="0" borderId="50" xfId="0" applyFont="1" applyBorder="1" applyAlignment="1">
      <alignment vertical="top" wrapText="1"/>
    </xf>
    <xf numFmtId="0" fontId="39" fillId="0" borderId="51" xfId="0" applyFont="1" applyBorder="1" applyAlignment="1">
      <alignment vertical="top" wrapText="1"/>
    </xf>
    <xf numFmtId="0" fontId="39" fillId="0" borderId="52" xfId="0" applyFont="1" applyBorder="1" applyAlignment="1">
      <alignment vertical="top" wrapText="1"/>
    </xf>
    <xf numFmtId="0" fontId="39" fillId="0" borderId="14" xfId="0" applyFont="1" applyBorder="1" applyAlignment="1">
      <alignment horizontal="left" vertical="top" wrapText="1"/>
    </xf>
    <xf numFmtId="0" fontId="39" fillId="0" borderId="49" xfId="0" applyFont="1" applyBorder="1" applyAlignment="1">
      <alignment horizontal="left" vertical="top" wrapText="1"/>
    </xf>
    <xf numFmtId="0" fontId="39" fillId="0" borderId="0" xfId="0" applyFont="1" applyBorder="1" applyAlignment="1">
      <alignment horizontal="right" vertical="top" wrapText="1"/>
    </xf>
    <xf numFmtId="0" fontId="39" fillId="0" borderId="0" xfId="0" applyFont="1" applyBorder="1" applyAlignment="1">
      <alignment horizontal="center" vertical="top" wrapText="1"/>
    </xf>
    <xf numFmtId="0" fontId="39" fillId="0" borderId="11" xfId="0" applyFont="1" applyBorder="1" applyAlignment="1">
      <alignment horizontal="right" vertical="top" wrapText="1"/>
    </xf>
    <xf numFmtId="0" fontId="41" fillId="0" borderId="38" xfId="0" applyFont="1" applyBorder="1" applyAlignment="1">
      <alignment horizontal="left" vertical="top" wrapText="1" indent="2"/>
    </xf>
    <xf numFmtId="0" fontId="41" fillId="0" borderId="0" xfId="0" applyFont="1" applyBorder="1" applyAlignment="1">
      <alignment horizontal="left" vertical="top" wrapText="1" indent="2"/>
    </xf>
    <xf numFmtId="0" fontId="41" fillId="0" borderId="46" xfId="0" applyFont="1" applyBorder="1" applyAlignment="1">
      <alignment horizontal="left" vertical="top" wrapText="1" indent="2"/>
    </xf>
    <xf numFmtId="0" fontId="39" fillId="0" borderId="37" xfId="0" applyFont="1" applyBorder="1" applyAlignment="1">
      <alignment vertical="top" wrapText="1"/>
    </xf>
    <xf numFmtId="0" fontId="34" fillId="0" borderId="41" xfId="0" applyFont="1" applyBorder="1" applyAlignment="1">
      <alignment horizontal="left" vertical="top" wrapText="1" indent="2"/>
    </xf>
    <xf numFmtId="0" fontId="34" fillId="0" borderId="53" xfId="0" applyFont="1" applyBorder="1" applyAlignment="1">
      <alignment horizontal="left" vertical="top" wrapText="1" indent="2"/>
    </xf>
    <xf numFmtId="0" fontId="34" fillId="0" borderId="54" xfId="0" applyFont="1" applyBorder="1" applyAlignment="1">
      <alignment horizontal="left" vertical="top" wrapText="1" indent="2"/>
    </xf>
    <xf numFmtId="0" fontId="34" fillId="0" borderId="55" xfId="0" applyFont="1" applyBorder="1" applyAlignment="1">
      <alignment horizontal="left" vertical="top" wrapText="1" indent="2"/>
    </xf>
    <xf numFmtId="0" fontId="34" fillId="0" borderId="40" xfId="0" applyFont="1" applyBorder="1" applyAlignment="1">
      <alignment horizontal="left" vertical="top" wrapText="1" indent="2"/>
    </xf>
    <xf numFmtId="0" fontId="34" fillId="0" borderId="42" xfId="0" applyFont="1" applyBorder="1" applyAlignment="1">
      <alignment horizontal="left" vertical="top" wrapText="1" indent="2"/>
    </xf>
    <xf numFmtId="0" fontId="34" fillId="0" borderId="0" xfId="0" applyFont="1" applyAlignment="1">
      <alignment/>
    </xf>
    <xf numFmtId="0" fontId="39" fillId="0" borderId="0" xfId="0" applyFont="1" applyBorder="1" applyAlignment="1">
      <alignment vertical="top" wrapText="1"/>
    </xf>
    <xf numFmtId="0" fontId="39" fillId="0" borderId="46" xfId="0" applyFont="1" applyBorder="1" applyAlignment="1">
      <alignment vertical="top" wrapText="1"/>
    </xf>
    <xf numFmtId="0" fontId="39" fillId="0" borderId="51" xfId="0" applyFont="1" applyBorder="1" applyAlignment="1">
      <alignment vertical="top" wrapText="1"/>
    </xf>
    <xf numFmtId="0" fontId="39" fillId="0" borderId="52" xfId="0" applyFont="1" applyBorder="1" applyAlignment="1">
      <alignment vertical="top" wrapText="1"/>
    </xf>
    <xf numFmtId="0" fontId="39" fillId="0" borderId="56" xfId="0" applyFont="1" applyBorder="1" applyAlignment="1">
      <alignment vertical="top" wrapText="1"/>
    </xf>
    <xf numFmtId="0" fontId="39" fillId="0" borderId="57" xfId="0" applyFont="1" applyBorder="1" applyAlignment="1">
      <alignment vertical="top" wrapText="1"/>
    </xf>
    <xf numFmtId="0" fontId="34" fillId="0" borderId="41" xfId="0" applyFont="1" applyBorder="1" applyAlignment="1">
      <alignment horizontal="left" vertical="top" wrapText="1" indent="2"/>
    </xf>
    <xf numFmtId="0" fontId="34" fillId="0" borderId="53" xfId="0" applyFont="1" applyBorder="1" applyAlignment="1">
      <alignment horizontal="left" vertical="top" wrapText="1" indent="2"/>
    </xf>
    <xf numFmtId="0" fontId="34" fillId="0" borderId="40" xfId="0" applyFont="1" applyBorder="1" applyAlignment="1">
      <alignment horizontal="left" vertical="top" wrapText="1" indent="2"/>
    </xf>
    <xf numFmtId="0" fontId="32" fillId="0" borderId="58" xfId="0" applyFont="1" applyBorder="1" applyAlignment="1">
      <alignment horizontal="left" vertical="top" wrapText="1"/>
    </xf>
    <xf numFmtId="0" fontId="32" fillId="0" borderId="42" xfId="0" applyFont="1" applyBorder="1" applyAlignment="1">
      <alignment horizontal="left" vertical="top" wrapText="1"/>
    </xf>
    <xf numFmtId="0" fontId="39" fillId="0" borderId="14" xfId="0" applyFont="1" applyBorder="1" applyAlignment="1">
      <alignment vertical="top" wrapText="1"/>
    </xf>
    <xf numFmtId="0" fontId="39" fillId="0" borderId="49" xfId="0" applyFont="1" applyBorder="1" applyAlignment="1">
      <alignment vertical="top" wrapText="1"/>
    </xf>
    <xf numFmtId="0" fontId="39" fillId="0" borderId="11" xfId="0" applyFont="1" applyBorder="1" applyAlignment="1">
      <alignment vertical="top" wrapText="1"/>
    </xf>
    <xf numFmtId="0" fontId="39" fillId="0" borderId="47" xfId="0" applyFont="1" applyBorder="1" applyAlignment="1">
      <alignment vertical="top" wrapText="1"/>
    </xf>
    <xf numFmtId="0" fontId="39" fillId="0" borderId="0" xfId="0" applyFont="1" applyBorder="1" applyAlignment="1">
      <alignment horizontal="left" vertical="top" wrapText="1"/>
    </xf>
    <xf numFmtId="0" fontId="39" fillId="0" borderId="46" xfId="0" applyFont="1" applyBorder="1" applyAlignment="1">
      <alignment horizontal="left" vertical="top" wrapText="1"/>
    </xf>
    <xf numFmtId="0" fontId="40" fillId="0" borderId="0" xfId="0" applyFont="1" applyBorder="1" applyAlignment="1">
      <alignment horizontal="left" vertical="top" wrapText="1"/>
    </xf>
    <xf numFmtId="0" fontId="40" fillId="0" borderId="46" xfId="0" applyFont="1" applyBorder="1" applyAlignment="1">
      <alignment horizontal="left" vertical="top" wrapText="1"/>
    </xf>
    <xf numFmtId="0" fontId="41" fillId="0" borderId="0" xfId="0" applyFont="1" applyBorder="1" applyAlignment="1">
      <alignment horizontal="left" vertical="top" wrapText="1"/>
    </xf>
    <xf numFmtId="0" fontId="41" fillId="0" borderId="46" xfId="0" applyFont="1" applyBorder="1" applyAlignment="1">
      <alignment horizontal="left" vertical="top" wrapText="1"/>
    </xf>
    <xf numFmtId="0" fontId="41" fillId="0" borderId="38" xfId="0" applyFont="1" applyBorder="1" applyAlignment="1">
      <alignment horizontal="left" vertical="top" wrapText="1" indent="2"/>
    </xf>
    <xf numFmtId="0" fontId="41" fillId="0" borderId="0" xfId="0" applyFont="1" applyBorder="1" applyAlignment="1">
      <alignment horizontal="left" vertical="top" wrapText="1" indent="2"/>
    </xf>
    <xf numFmtId="0" fontId="41" fillId="0" borderId="46" xfId="0" applyFont="1" applyBorder="1" applyAlignment="1">
      <alignment horizontal="left" vertical="top" wrapText="1" indent="2"/>
    </xf>
    <xf numFmtId="0" fontId="39" fillId="0" borderId="50" xfId="0" applyFont="1" applyBorder="1" applyAlignment="1">
      <alignment horizontal="left" vertical="top" wrapText="1"/>
    </xf>
    <xf numFmtId="0" fontId="39" fillId="0" borderId="51" xfId="0" applyFont="1" applyBorder="1" applyAlignment="1">
      <alignment horizontal="left" vertical="top" wrapText="1"/>
    </xf>
    <xf numFmtId="0" fontId="39" fillId="0" borderId="52" xfId="0" applyFont="1" applyBorder="1" applyAlignment="1">
      <alignment horizontal="left" vertical="top" wrapText="1"/>
    </xf>
    <xf numFmtId="0" fontId="41" fillId="0" borderId="38" xfId="0" applyFont="1" applyBorder="1" applyAlignment="1">
      <alignment vertical="top" wrapText="1"/>
    </xf>
    <xf numFmtId="0" fontId="41" fillId="0" borderId="0" xfId="0" applyFont="1" applyBorder="1" applyAlignment="1">
      <alignment vertical="top" wrapText="1"/>
    </xf>
    <xf numFmtId="0" fontId="41" fillId="0" borderId="46" xfId="0" applyFont="1" applyBorder="1" applyAlignment="1">
      <alignment vertical="top" wrapText="1"/>
    </xf>
    <xf numFmtId="0" fontId="39" fillId="0" borderId="14" xfId="0" applyFont="1" applyBorder="1" applyAlignment="1">
      <alignment horizontal="left" vertical="top" wrapText="1"/>
    </xf>
    <xf numFmtId="0" fontId="39" fillId="0" borderId="49" xfId="0" applyFont="1" applyBorder="1" applyAlignment="1">
      <alignment horizontal="left" vertical="top" wrapText="1"/>
    </xf>
    <xf numFmtId="0" fontId="23" fillId="0" borderId="0" xfId="0" applyFont="1" applyAlignment="1">
      <alignment horizontal="left"/>
    </xf>
    <xf numFmtId="0" fontId="21" fillId="0" borderId="0" xfId="0" applyFont="1" applyAlignment="1">
      <alignment horizontal="left" wrapText="1"/>
    </xf>
    <xf numFmtId="0" fontId="0" fillId="0" borderId="0" xfId="0" applyAlignment="1">
      <alignment wrapText="1"/>
    </xf>
    <xf numFmtId="0" fontId="21"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0" fillId="33" borderId="26" xfId="56" applyFill="1" applyBorder="1" applyAlignment="1" applyProtection="1">
      <alignment horizontal="left"/>
      <protection locked="0"/>
    </xf>
    <xf numFmtId="0" fontId="2" fillId="33" borderId="16" xfId="56" applyFont="1" applyFill="1" applyBorder="1" applyAlignment="1" applyProtection="1">
      <alignment horizontal="left"/>
      <protection locked="0"/>
    </xf>
    <xf numFmtId="0" fontId="2" fillId="33" borderId="39" xfId="56" applyFont="1" applyFill="1" applyBorder="1" applyAlignment="1" applyProtection="1">
      <alignment horizontal="left"/>
      <protection locked="0"/>
    </xf>
    <xf numFmtId="0" fontId="2" fillId="33" borderId="51" xfId="56" applyFont="1" applyFill="1" applyBorder="1" applyAlignment="1" applyProtection="1">
      <alignment horizontal="left"/>
      <protection locked="0"/>
    </xf>
    <xf numFmtId="0" fontId="2" fillId="33" borderId="59" xfId="56" applyFont="1" applyFill="1" applyBorder="1" applyAlignment="1" applyProtection="1">
      <alignment horizontal="left"/>
      <protection locked="0"/>
    </xf>
    <xf numFmtId="0" fontId="17" fillId="33" borderId="0" xfId="56" applyFont="1" applyFill="1" applyBorder="1" applyAlignment="1" applyProtection="1">
      <alignment wrapText="1"/>
      <protection locked="0"/>
    </xf>
    <xf numFmtId="0" fontId="0" fillId="0" borderId="0" xfId="0" applyBorder="1" applyAlignment="1" applyProtection="1">
      <alignment wrapText="1"/>
      <protection locked="0"/>
    </xf>
    <xf numFmtId="0" fontId="2" fillId="33" borderId="11" xfId="56" applyFont="1" applyFill="1" applyBorder="1" applyAlignment="1" applyProtection="1">
      <alignment horizontal="left"/>
      <protection locked="0"/>
    </xf>
    <xf numFmtId="0" fontId="2" fillId="33" borderId="18" xfId="56" applyFont="1" applyFill="1" applyBorder="1" applyAlignment="1" applyProtection="1">
      <alignment horizontal="left"/>
      <protection locked="0"/>
    </xf>
    <xf numFmtId="0" fontId="0" fillId="0" borderId="16" xfId="56" applyFont="1" applyBorder="1" applyAlignment="1" applyProtection="1">
      <alignment horizontal="center"/>
      <protection/>
    </xf>
    <xf numFmtId="0" fontId="0" fillId="0" borderId="36" xfId="56" applyFont="1" applyBorder="1" applyAlignment="1" applyProtection="1">
      <alignment horizontal="center"/>
      <protection/>
    </xf>
    <xf numFmtId="0" fontId="2" fillId="0" borderId="48" xfId="56" applyFont="1" applyBorder="1" applyAlignment="1" applyProtection="1">
      <alignment horizontal="right"/>
      <protection/>
    </xf>
    <xf numFmtId="0" fontId="2" fillId="0" borderId="14" xfId="56" applyFont="1" applyBorder="1" applyAlignment="1" applyProtection="1">
      <alignment horizontal="right"/>
      <protection/>
    </xf>
    <xf numFmtId="0" fontId="14" fillId="33" borderId="51" xfId="56" applyNumberFormat="1" applyFont="1" applyFill="1" applyBorder="1" applyAlignment="1" applyProtection="1">
      <alignment horizontal="left"/>
      <protection locked="0"/>
    </xf>
    <xf numFmtId="0" fontId="14" fillId="33" borderId="59" xfId="56" applyNumberFormat="1" applyFont="1" applyFill="1" applyBorder="1" applyAlignment="1" applyProtection="1">
      <alignment horizontal="left"/>
      <protection locked="0"/>
    </xf>
    <xf numFmtId="164" fontId="0" fillId="0" borderId="26" xfId="56" applyNumberFormat="1" applyFont="1" applyBorder="1" applyAlignment="1" applyProtection="1">
      <alignment horizontal="center"/>
      <protection/>
    </xf>
    <xf numFmtId="164" fontId="0" fillId="0" borderId="27" xfId="56" applyNumberFormat="1" applyFont="1" applyBorder="1" applyAlignment="1" applyProtection="1">
      <alignment horizontal="center"/>
      <protection/>
    </xf>
    <xf numFmtId="0" fontId="13" fillId="0" borderId="0" xfId="56" applyFont="1" applyBorder="1" applyAlignment="1" applyProtection="1">
      <alignment horizontal="left" wrapText="1"/>
      <protection/>
    </xf>
    <xf numFmtId="0" fontId="0" fillId="0" borderId="0" xfId="56" applyFont="1" applyAlignment="1" applyProtection="1">
      <alignment wrapText="1"/>
      <protection/>
    </xf>
    <xf numFmtId="0" fontId="25" fillId="33" borderId="51" xfId="56" applyNumberFormat="1" applyFont="1" applyFill="1" applyBorder="1" applyAlignment="1" applyProtection="1">
      <alignment horizontal="left"/>
      <protection locked="0"/>
    </xf>
    <xf numFmtId="0" fontId="25" fillId="33" borderId="59" xfId="56" applyNumberFormat="1" applyFont="1" applyFill="1" applyBorder="1" applyAlignment="1" applyProtection="1">
      <alignment horizontal="left"/>
      <protection locked="0"/>
    </xf>
    <xf numFmtId="0" fontId="17" fillId="0" borderId="50" xfId="56" applyFont="1" applyBorder="1" applyAlignment="1">
      <alignment horizontal="center"/>
      <protection/>
    </xf>
    <xf numFmtId="0" fontId="17" fillId="0" borderId="59" xfId="56" applyFont="1" applyBorder="1" applyAlignment="1">
      <alignment horizontal="center"/>
      <protection/>
    </xf>
    <xf numFmtId="0" fontId="0" fillId="0" borderId="0" xfId="0" applyAlignment="1" applyProtection="1">
      <alignment wrapText="1"/>
      <protection locked="0"/>
    </xf>
    <xf numFmtId="49" fontId="17" fillId="33" borderId="51" xfId="56" applyNumberFormat="1" applyFont="1" applyFill="1" applyBorder="1" applyAlignment="1" applyProtection="1">
      <alignment horizontal="center"/>
      <protection locked="0"/>
    </xf>
    <xf numFmtId="49" fontId="17" fillId="33" borderId="59" xfId="56" applyNumberFormat="1" applyFont="1" applyFill="1" applyBorder="1" applyAlignment="1" applyProtection="1">
      <alignment horizontal="center"/>
      <protection locked="0"/>
    </xf>
    <xf numFmtId="49" fontId="19" fillId="33" borderId="51" xfId="56" applyNumberFormat="1" applyFont="1" applyFill="1" applyBorder="1" applyAlignment="1" applyProtection="1">
      <alignment horizontal="center"/>
      <protection locked="0"/>
    </xf>
    <xf numFmtId="49" fontId="19" fillId="33" borderId="59" xfId="56" applyNumberFormat="1" applyFont="1" applyFill="1" applyBorder="1" applyAlignment="1" applyProtection="1">
      <alignment horizontal="center"/>
      <protection locked="0"/>
    </xf>
    <xf numFmtId="49" fontId="19" fillId="33" borderId="60" xfId="56" applyNumberFormat="1" applyFont="1" applyFill="1" applyBorder="1" applyAlignment="1" applyProtection="1">
      <alignment horizontal="center"/>
      <protection locked="0"/>
    </xf>
    <xf numFmtId="49" fontId="19" fillId="33" borderId="61" xfId="56" applyNumberFormat="1" applyFont="1" applyFill="1" applyBorder="1" applyAlignment="1" applyProtection="1">
      <alignment horizontal="center"/>
      <protection locked="0"/>
    </xf>
    <xf numFmtId="49" fontId="19" fillId="33" borderId="16" xfId="56" applyNumberFormat="1" applyFont="1" applyFill="1" applyBorder="1" applyAlignment="1" applyProtection="1">
      <alignment horizontal="center"/>
      <protection locked="0"/>
    </xf>
    <xf numFmtId="49" fontId="19" fillId="33" borderId="39" xfId="56" applyNumberFormat="1" applyFont="1" applyFill="1" applyBorder="1" applyAlignment="1" applyProtection="1">
      <alignment horizontal="center"/>
      <protection locked="0"/>
    </xf>
    <xf numFmtId="0" fontId="0" fillId="0" borderId="25" xfId="56" applyFont="1" applyBorder="1" applyAlignment="1" applyProtection="1">
      <alignment horizontal="right"/>
      <protection/>
    </xf>
    <xf numFmtId="0" fontId="0" fillId="0" borderId="26" xfId="56" applyFont="1" applyBorder="1" applyAlignment="1" applyProtection="1">
      <alignment horizontal="right"/>
      <protection/>
    </xf>
    <xf numFmtId="49" fontId="17" fillId="33" borderId="16" xfId="56" applyNumberFormat="1" applyFont="1" applyFill="1" applyBorder="1" applyAlignment="1" applyProtection="1">
      <alignment horizontal="center"/>
      <protection locked="0"/>
    </xf>
    <xf numFmtId="49" fontId="17" fillId="33" borderId="39" xfId="56"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Good" xfId="48"/>
    <cellStyle name="Heading 1" xfId="49"/>
    <cellStyle name="Heading 2" xfId="50"/>
    <cellStyle name="Heading 3" xfId="51"/>
    <cellStyle name="Heading 4" xfId="52"/>
    <cellStyle name="Input" xfId="53"/>
    <cellStyle name="Linked Cell" xfId="54"/>
    <cellStyle name="Neutral" xfId="55"/>
    <cellStyle name="Normal_GAGE_R&amp;R"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13</xdr:col>
      <xdr:colOff>28575</xdr:colOff>
      <xdr:row>0</xdr:row>
      <xdr:rowOff>1466850</xdr:rowOff>
    </xdr:to>
    <xdr:pic>
      <xdr:nvPicPr>
        <xdr:cNvPr id="1" name="Picture 1"/>
        <xdr:cNvPicPr preferRelativeResize="1">
          <a:picLocks noChangeAspect="1"/>
        </xdr:cNvPicPr>
      </xdr:nvPicPr>
      <xdr:blipFill>
        <a:blip r:embed="rId1"/>
        <a:stretch>
          <a:fillRect/>
        </a:stretch>
      </xdr:blipFill>
      <xdr:spPr>
        <a:xfrm>
          <a:off x="28575" y="28575"/>
          <a:ext cx="1194435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26</xdr:row>
      <xdr:rowOff>95250</xdr:rowOff>
    </xdr:from>
    <xdr:to>
      <xdr:col>10</xdr:col>
      <xdr:colOff>1009650</xdr:colOff>
      <xdr:row>34</xdr:row>
      <xdr:rowOff>104775</xdr:rowOff>
    </xdr:to>
    <xdr:sp>
      <xdr:nvSpPr>
        <xdr:cNvPr id="1" name="Text 1"/>
        <xdr:cNvSpPr>
          <a:spLocks/>
        </xdr:cNvSpPr>
      </xdr:nvSpPr>
      <xdr:spPr>
        <a:xfrm>
          <a:off x="352425" y="4629150"/>
          <a:ext cx="5629275" cy="1304925"/>
        </a:xfrm>
        <a:prstGeom prst="roundRect">
          <a:avLst/>
        </a:prstGeom>
        <a:solidFill>
          <a:srgbClr val="FFFF99"/>
        </a:solidFill>
        <a:ln w="2476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Evaluation: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Variable Gauge R&amp;R may be interpreted as a percentage of the Engineering Tolerance.  Gauge R&amp;R must not exceed 10% of the Engineering Tolerance in order for the measurement system to be judged acceptable.  If the Short Form Study exceeds 10%, a Long Form Study must be conducted.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56</xdr:row>
      <xdr:rowOff>9525</xdr:rowOff>
    </xdr:from>
    <xdr:to>
      <xdr:col>8</xdr:col>
      <xdr:colOff>352425</xdr:colOff>
      <xdr:row>57</xdr:row>
      <xdr:rowOff>47625</xdr:rowOff>
    </xdr:to>
    <xdr:sp>
      <xdr:nvSpPr>
        <xdr:cNvPr id="1" name="Text Box 11"/>
        <xdr:cNvSpPr txBox="1">
          <a:spLocks noChangeArrowheads="1"/>
        </xdr:cNvSpPr>
      </xdr:nvSpPr>
      <xdr:spPr>
        <a:xfrm>
          <a:off x="3362325" y="10077450"/>
          <a:ext cx="857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6</xdr:col>
      <xdr:colOff>409575</xdr:colOff>
      <xdr:row>56</xdr:row>
      <xdr:rowOff>9525</xdr:rowOff>
    </xdr:from>
    <xdr:to>
      <xdr:col>7</xdr:col>
      <xdr:colOff>9525</xdr:colOff>
      <xdr:row>57</xdr:row>
      <xdr:rowOff>47625</xdr:rowOff>
    </xdr:to>
    <xdr:sp>
      <xdr:nvSpPr>
        <xdr:cNvPr id="2" name="Text Box 10"/>
        <xdr:cNvSpPr txBox="1">
          <a:spLocks noChangeArrowheads="1"/>
        </xdr:cNvSpPr>
      </xdr:nvSpPr>
      <xdr:spPr>
        <a:xfrm>
          <a:off x="2609850" y="10077450"/>
          <a:ext cx="857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133350</xdr:colOff>
      <xdr:row>86</xdr:row>
      <xdr:rowOff>0</xdr:rowOff>
    </xdr:from>
    <xdr:to>
      <xdr:col>15</xdr:col>
      <xdr:colOff>114300</xdr:colOff>
      <xdr:row>101</xdr:row>
      <xdr:rowOff>28575</xdr:rowOff>
    </xdr:to>
    <xdr:sp>
      <xdr:nvSpPr>
        <xdr:cNvPr id="3" name="Text 1"/>
        <xdr:cNvSpPr>
          <a:spLocks/>
        </xdr:cNvSpPr>
      </xdr:nvSpPr>
      <xdr:spPr>
        <a:xfrm>
          <a:off x="219075" y="15144750"/>
          <a:ext cx="5772150" cy="2457450"/>
        </a:xfrm>
        <a:prstGeom prst="roundRect">
          <a:avLst/>
        </a:prstGeom>
        <a:solidFill>
          <a:srgbClr val="FFFF99"/>
        </a:solidFill>
        <a:ln w="2476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THE SUM OF THE PERCENT CONSUMED BY EACH FACTOR WILL NOT EQUAL 100%
</a:t>
          </a:r>
          <a:r>
            <a:rPr lang="en-US" cap="none" sz="1000" b="0" i="1" u="none" baseline="0">
              <a:solidFill>
                <a:srgbClr val="FF0000"/>
              </a:solidFill>
              <a:latin typeface="Arial"/>
              <a:ea typeface="Arial"/>
              <a:cs typeface="Arial"/>
            </a:rPr>
            <a:t>This result for percent of total GR&amp;R Error shall be evaluated in order to determine if the measurement system as intended is acceptable for its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Guidelines for Judging the acceptance of the GR&amp;R Error are:
</a:t>
          </a:r>
          <a:r>
            <a:rPr lang="en-US" cap="none" sz="1000" b="0" i="0" u="none" baseline="0">
              <a:solidFill>
                <a:srgbClr val="000000"/>
              </a:solidFill>
              <a:latin typeface="Arial"/>
              <a:ea typeface="Arial"/>
              <a:cs typeface="Arial"/>
            </a:rPr>
            <a:t>-- </a:t>
          </a:r>
          <a:r>
            <a:rPr lang="en-US" cap="none" sz="1000" b="0" i="0" u="none" baseline="0">
              <a:solidFill>
                <a:srgbClr val="008000"/>
              </a:solidFill>
              <a:latin typeface="Arial"/>
              <a:ea typeface="Arial"/>
              <a:cs typeface="Arial"/>
            </a:rPr>
            <a:t>Under 10% error - the measurement system is acceptable.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10% - 30% error - may be acceptable based on importance of application, cost of gauge, cost to      repair,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Over 30% error - Measurement system must be improved.  Follow the corrective action process to identify the root cause of the problem and have them corrected.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Note:  If Gage R&amp;R as a % of TV fails to meet the above criteria, but the Gage R&amp;R as a % of Tolerance Range does meet the critera, then the gage is acceptable.</a:t>
          </a:r>
        </a:p>
      </xdr:txBody>
    </xdr:sp>
    <xdr:clientData/>
  </xdr:twoCellAnchor>
  <xdr:twoCellAnchor>
    <xdr:from>
      <xdr:col>2</xdr:col>
      <xdr:colOff>47625</xdr:colOff>
      <xdr:row>56</xdr:row>
      <xdr:rowOff>9525</xdr:rowOff>
    </xdr:from>
    <xdr:to>
      <xdr:col>2</xdr:col>
      <xdr:colOff>114300</xdr:colOff>
      <xdr:row>56</xdr:row>
      <xdr:rowOff>180975</xdr:rowOff>
    </xdr:to>
    <xdr:sp>
      <xdr:nvSpPr>
        <xdr:cNvPr id="4" name="Line 2"/>
        <xdr:cNvSpPr>
          <a:spLocks/>
        </xdr:cNvSpPr>
      </xdr:nvSpPr>
      <xdr:spPr>
        <a:xfrm flipH="1">
          <a:off x="657225" y="1007745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56</xdr:row>
      <xdr:rowOff>104775</xdr:rowOff>
    </xdr:from>
    <xdr:to>
      <xdr:col>2</xdr:col>
      <xdr:colOff>38100</xdr:colOff>
      <xdr:row>56</xdr:row>
      <xdr:rowOff>180975</xdr:rowOff>
    </xdr:to>
    <xdr:sp>
      <xdr:nvSpPr>
        <xdr:cNvPr id="5" name="Line 3"/>
        <xdr:cNvSpPr>
          <a:spLocks/>
        </xdr:cNvSpPr>
      </xdr:nvSpPr>
      <xdr:spPr>
        <a:xfrm flipH="1" flipV="1">
          <a:off x="619125" y="1017270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56</xdr:row>
      <xdr:rowOff>9525</xdr:rowOff>
    </xdr:from>
    <xdr:to>
      <xdr:col>5</xdr:col>
      <xdr:colOff>266700</xdr:colOff>
      <xdr:row>56</xdr:row>
      <xdr:rowOff>9525</xdr:rowOff>
    </xdr:to>
    <xdr:sp>
      <xdr:nvSpPr>
        <xdr:cNvPr id="6" name="Line 4"/>
        <xdr:cNvSpPr>
          <a:spLocks/>
        </xdr:cNvSpPr>
      </xdr:nvSpPr>
      <xdr:spPr>
        <a:xfrm>
          <a:off x="723900" y="10077450"/>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56</xdr:row>
      <xdr:rowOff>9525</xdr:rowOff>
    </xdr:from>
    <xdr:to>
      <xdr:col>6</xdr:col>
      <xdr:colOff>314325</xdr:colOff>
      <xdr:row>56</xdr:row>
      <xdr:rowOff>180975</xdr:rowOff>
    </xdr:to>
    <xdr:sp>
      <xdr:nvSpPr>
        <xdr:cNvPr id="7" name="Line 5"/>
        <xdr:cNvSpPr>
          <a:spLocks/>
        </xdr:cNvSpPr>
      </xdr:nvSpPr>
      <xdr:spPr>
        <a:xfrm flipH="1">
          <a:off x="2447925" y="1007745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56</xdr:row>
      <xdr:rowOff>104775</xdr:rowOff>
    </xdr:from>
    <xdr:to>
      <xdr:col>6</xdr:col>
      <xdr:colOff>247650</xdr:colOff>
      <xdr:row>56</xdr:row>
      <xdr:rowOff>180975</xdr:rowOff>
    </xdr:to>
    <xdr:sp>
      <xdr:nvSpPr>
        <xdr:cNvPr id="8" name="Line 6"/>
        <xdr:cNvSpPr>
          <a:spLocks/>
        </xdr:cNvSpPr>
      </xdr:nvSpPr>
      <xdr:spPr>
        <a:xfrm flipH="1" flipV="1">
          <a:off x="2419350" y="1017270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56</xdr:row>
      <xdr:rowOff>9525</xdr:rowOff>
    </xdr:from>
    <xdr:to>
      <xdr:col>11</xdr:col>
      <xdr:colOff>485775</xdr:colOff>
      <xdr:row>56</xdr:row>
      <xdr:rowOff>9525</xdr:rowOff>
    </xdr:to>
    <xdr:sp>
      <xdr:nvSpPr>
        <xdr:cNvPr id="9" name="Line 7"/>
        <xdr:cNvSpPr>
          <a:spLocks/>
        </xdr:cNvSpPr>
      </xdr:nvSpPr>
      <xdr:spPr>
        <a:xfrm flipV="1">
          <a:off x="2514600" y="10077450"/>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56</xdr:row>
      <xdr:rowOff>47625</xdr:rowOff>
    </xdr:from>
    <xdr:to>
      <xdr:col>8</xdr:col>
      <xdr:colOff>85725</xdr:colOff>
      <xdr:row>56</xdr:row>
      <xdr:rowOff>161925</xdr:rowOff>
    </xdr:to>
    <xdr:sp>
      <xdr:nvSpPr>
        <xdr:cNvPr id="10" name="Text Box 8"/>
        <xdr:cNvSpPr txBox="1">
          <a:spLocks noChangeArrowheads="1"/>
        </xdr:cNvSpPr>
      </xdr:nvSpPr>
      <xdr:spPr>
        <a:xfrm>
          <a:off x="3076575" y="10115550"/>
          <a:ext cx="104775" cy="114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10</xdr:col>
      <xdr:colOff>381000</xdr:colOff>
      <xdr:row>56</xdr:row>
      <xdr:rowOff>47625</xdr:rowOff>
    </xdr:from>
    <xdr:to>
      <xdr:col>11</xdr:col>
      <xdr:colOff>76200</xdr:colOff>
      <xdr:row>56</xdr:row>
      <xdr:rowOff>161925</xdr:rowOff>
    </xdr:to>
    <xdr:sp>
      <xdr:nvSpPr>
        <xdr:cNvPr id="11" name="Text Box 9"/>
        <xdr:cNvSpPr txBox="1">
          <a:spLocks noChangeArrowheads="1"/>
        </xdr:cNvSpPr>
      </xdr:nvSpPr>
      <xdr:spPr>
        <a:xfrm>
          <a:off x="4267200" y="10115550"/>
          <a:ext cx="85725" cy="114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304800</xdr:colOff>
      <xdr:row>56</xdr:row>
      <xdr:rowOff>0</xdr:rowOff>
    </xdr:from>
    <xdr:to>
      <xdr:col>8</xdr:col>
      <xdr:colOff>400050</xdr:colOff>
      <xdr:row>57</xdr:row>
      <xdr:rowOff>38100</xdr:rowOff>
    </xdr:to>
    <xdr:sp>
      <xdr:nvSpPr>
        <xdr:cNvPr id="12" name="Text Box 12"/>
        <xdr:cNvSpPr txBox="1">
          <a:spLocks noChangeArrowheads="1"/>
        </xdr:cNvSpPr>
      </xdr:nvSpPr>
      <xdr:spPr>
        <a:xfrm>
          <a:off x="3400425" y="10067925"/>
          <a:ext cx="95250" cy="23812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8</xdr:col>
      <xdr:colOff>342900</xdr:colOff>
      <xdr:row>56</xdr:row>
      <xdr:rowOff>9525</xdr:rowOff>
    </xdr:from>
    <xdr:to>
      <xdr:col>9</xdr:col>
      <xdr:colOff>19050</xdr:colOff>
      <xdr:row>57</xdr:row>
      <xdr:rowOff>47625</xdr:rowOff>
    </xdr:to>
    <xdr:sp>
      <xdr:nvSpPr>
        <xdr:cNvPr id="13" name="Text Box 13"/>
        <xdr:cNvSpPr txBox="1">
          <a:spLocks noChangeArrowheads="1"/>
        </xdr:cNvSpPr>
      </xdr:nvSpPr>
      <xdr:spPr>
        <a:xfrm>
          <a:off x="3438525" y="10077450"/>
          <a:ext cx="857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9</xdr:col>
      <xdr:colOff>323850</xdr:colOff>
      <xdr:row>56</xdr:row>
      <xdr:rowOff>9525</xdr:rowOff>
    </xdr:from>
    <xdr:to>
      <xdr:col>10</xdr:col>
      <xdr:colOff>66675</xdr:colOff>
      <xdr:row>57</xdr:row>
      <xdr:rowOff>47625</xdr:rowOff>
    </xdr:to>
    <xdr:sp>
      <xdr:nvSpPr>
        <xdr:cNvPr id="14" name="Text Box 15"/>
        <xdr:cNvSpPr txBox="1">
          <a:spLocks noChangeArrowheads="1"/>
        </xdr:cNvSpPr>
      </xdr:nvSpPr>
      <xdr:spPr>
        <a:xfrm>
          <a:off x="3829050" y="10077450"/>
          <a:ext cx="123825" cy="23812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8</xdr:col>
      <xdr:colOff>381000</xdr:colOff>
      <xdr:row>56</xdr:row>
      <xdr:rowOff>9525</xdr:rowOff>
    </xdr:from>
    <xdr:to>
      <xdr:col>9</xdr:col>
      <xdr:colOff>57150</xdr:colOff>
      <xdr:row>57</xdr:row>
      <xdr:rowOff>47625</xdr:rowOff>
    </xdr:to>
    <xdr:sp>
      <xdr:nvSpPr>
        <xdr:cNvPr id="15" name="Text Box 16"/>
        <xdr:cNvSpPr txBox="1">
          <a:spLocks noChangeArrowheads="1"/>
        </xdr:cNvSpPr>
      </xdr:nvSpPr>
      <xdr:spPr>
        <a:xfrm>
          <a:off x="3476625" y="10077450"/>
          <a:ext cx="857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10</xdr:col>
      <xdr:colOff>28575</xdr:colOff>
      <xdr:row>56</xdr:row>
      <xdr:rowOff>0</xdr:rowOff>
    </xdr:from>
    <xdr:to>
      <xdr:col>10</xdr:col>
      <xdr:colOff>114300</xdr:colOff>
      <xdr:row>57</xdr:row>
      <xdr:rowOff>38100</xdr:rowOff>
    </xdr:to>
    <xdr:sp>
      <xdr:nvSpPr>
        <xdr:cNvPr id="16" name="Text Box 17"/>
        <xdr:cNvSpPr txBox="1">
          <a:spLocks noChangeArrowheads="1"/>
        </xdr:cNvSpPr>
      </xdr:nvSpPr>
      <xdr:spPr>
        <a:xfrm>
          <a:off x="3914775" y="10067925"/>
          <a:ext cx="857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11</xdr:col>
      <xdr:colOff>466725</xdr:colOff>
      <xdr:row>56</xdr:row>
      <xdr:rowOff>9525</xdr:rowOff>
    </xdr:from>
    <xdr:to>
      <xdr:col>11</xdr:col>
      <xdr:colOff>485775</xdr:colOff>
      <xdr:row>57</xdr:row>
      <xdr:rowOff>47625</xdr:rowOff>
    </xdr:to>
    <xdr:sp>
      <xdr:nvSpPr>
        <xdr:cNvPr id="17" name="Text Box 19"/>
        <xdr:cNvSpPr txBox="1">
          <a:spLocks noChangeArrowheads="1"/>
        </xdr:cNvSpPr>
      </xdr:nvSpPr>
      <xdr:spPr>
        <a:xfrm>
          <a:off x="4743450" y="10077450"/>
          <a:ext cx="19050"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123825</xdr:colOff>
      <xdr:row>62</xdr:row>
      <xdr:rowOff>0</xdr:rowOff>
    </xdr:from>
    <xdr:to>
      <xdr:col>2</xdr:col>
      <xdr:colOff>190500</xdr:colOff>
      <xdr:row>62</xdr:row>
      <xdr:rowOff>171450</xdr:rowOff>
    </xdr:to>
    <xdr:sp>
      <xdr:nvSpPr>
        <xdr:cNvPr id="18" name="Line 20"/>
        <xdr:cNvSpPr>
          <a:spLocks/>
        </xdr:cNvSpPr>
      </xdr:nvSpPr>
      <xdr:spPr>
        <a:xfrm flipH="1">
          <a:off x="733425" y="1108710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62</xdr:row>
      <xdr:rowOff>95250</xdr:rowOff>
    </xdr:from>
    <xdr:to>
      <xdr:col>2</xdr:col>
      <xdr:colOff>114300</xdr:colOff>
      <xdr:row>62</xdr:row>
      <xdr:rowOff>171450</xdr:rowOff>
    </xdr:to>
    <xdr:sp>
      <xdr:nvSpPr>
        <xdr:cNvPr id="19" name="Line 21"/>
        <xdr:cNvSpPr>
          <a:spLocks/>
        </xdr:cNvSpPr>
      </xdr:nvSpPr>
      <xdr:spPr>
        <a:xfrm flipH="1" flipV="1">
          <a:off x="695325" y="1118235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62</xdr:row>
      <xdr:rowOff>0</xdr:rowOff>
    </xdr:from>
    <xdr:to>
      <xdr:col>4</xdr:col>
      <xdr:colOff>190500</xdr:colOff>
      <xdr:row>62</xdr:row>
      <xdr:rowOff>0</xdr:rowOff>
    </xdr:to>
    <xdr:sp>
      <xdr:nvSpPr>
        <xdr:cNvPr id="20" name="Line 22"/>
        <xdr:cNvSpPr>
          <a:spLocks/>
        </xdr:cNvSpPr>
      </xdr:nvSpPr>
      <xdr:spPr>
        <a:xfrm>
          <a:off x="800100" y="110871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62</xdr:row>
      <xdr:rowOff>0</xdr:rowOff>
    </xdr:from>
    <xdr:to>
      <xdr:col>6</xdr:col>
      <xdr:colOff>76200</xdr:colOff>
      <xdr:row>62</xdr:row>
      <xdr:rowOff>171450</xdr:rowOff>
    </xdr:to>
    <xdr:sp>
      <xdr:nvSpPr>
        <xdr:cNvPr id="21" name="Line 23"/>
        <xdr:cNvSpPr>
          <a:spLocks/>
        </xdr:cNvSpPr>
      </xdr:nvSpPr>
      <xdr:spPr>
        <a:xfrm flipH="1">
          <a:off x="2209800" y="1108710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62</xdr:row>
      <xdr:rowOff>95250</xdr:rowOff>
    </xdr:from>
    <xdr:to>
      <xdr:col>6</xdr:col>
      <xdr:colOff>0</xdr:colOff>
      <xdr:row>62</xdr:row>
      <xdr:rowOff>171450</xdr:rowOff>
    </xdr:to>
    <xdr:sp>
      <xdr:nvSpPr>
        <xdr:cNvPr id="22" name="Line 24"/>
        <xdr:cNvSpPr>
          <a:spLocks/>
        </xdr:cNvSpPr>
      </xdr:nvSpPr>
      <xdr:spPr>
        <a:xfrm flipH="1" flipV="1">
          <a:off x="2171700" y="1118235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62</xdr:row>
      <xdr:rowOff>0</xdr:rowOff>
    </xdr:from>
    <xdr:to>
      <xdr:col>9</xdr:col>
      <xdr:colOff>171450</xdr:colOff>
      <xdr:row>62</xdr:row>
      <xdr:rowOff>0</xdr:rowOff>
    </xdr:to>
    <xdr:sp>
      <xdr:nvSpPr>
        <xdr:cNvPr id="23" name="Line 25"/>
        <xdr:cNvSpPr>
          <a:spLocks/>
        </xdr:cNvSpPr>
      </xdr:nvSpPr>
      <xdr:spPr>
        <a:xfrm>
          <a:off x="2276475" y="1108710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62</xdr:row>
      <xdr:rowOff>0</xdr:rowOff>
    </xdr:from>
    <xdr:to>
      <xdr:col>7</xdr:col>
      <xdr:colOff>85725</xdr:colOff>
      <xdr:row>63</xdr:row>
      <xdr:rowOff>38100</xdr:rowOff>
    </xdr:to>
    <xdr:sp>
      <xdr:nvSpPr>
        <xdr:cNvPr id="24" name="Text Box 27"/>
        <xdr:cNvSpPr txBox="1">
          <a:spLocks noChangeArrowheads="1"/>
        </xdr:cNvSpPr>
      </xdr:nvSpPr>
      <xdr:spPr>
        <a:xfrm>
          <a:off x="2647950" y="11087100"/>
          <a:ext cx="123825" cy="21907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9</xdr:col>
      <xdr:colOff>161925</xdr:colOff>
      <xdr:row>62</xdr:row>
      <xdr:rowOff>0</xdr:rowOff>
    </xdr:from>
    <xdr:to>
      <xdr:col>9</xdr:col>
      <xdr:colOff>285750</xdr:colOff>
      <xdr:row>63</xdr:row>
      <xdr:rowOff>38100</xdr:rowOff>
    </xdr:to>
    <xdr:sp>
      <xdr:nvSpPr>
        <xdr:cNvPr id="25" name="Text Box 28"/>
        <xdr:cNvSpPr txBox="1">
          <a:spLocks noChangeArrowheads="1"/>
        </xdr:cNvSpPr>
      </xdr:nvSpPr>
      <xdr:spPr>
        <a:xfrm>
          <a:off x="3667125" y="11087100"/>
          <a:ext cx="123825" cy="21907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2</xdr:col>
      <xdr:colOff>123825</xdr:colOff>
      <xdr:row>72</xdr:row>
      <xdr:rowOff>0</xdr:rowOff>
    </xdr:from>
    <xdr:to>
      <xdr:col>2</xdr:col>
      <xdr:colOff>190500</xdr:colOff>
      <xdr:row>72</xdr:row>
      <xdr:rowOff>171450</xdr:rowOff>
    </xdr:to>
    <xdr:sp>
      <xdr:nvSpPr>
        <xdr:cNvPr id="26" name="Line 42"/>
        <xdr:cNvSpPr>
          <a:spLocks/>
        </xdr:cNvSpPr>
      </xdr:nvSpPr>
      <xdr:spPr>
        <a:xfrm flipH="1">
          <a:off x="733425" y="1278255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72</xdr:row>
      <xdr:rowOff>95250</xdr:rowOff>
    </xdr:from>
    <xdr:to>
      <xdr:col>2</xdr:col>
      <xdr:colOff>114300</xdr:colOff>
      <xdr:row>72</xdr:row>
      <xdr:rowOff>171450</xdr:rowOff>
    </xdr:to>
    <xdr:sp>
      <xdr:nvSpPr>
        <xdr:cNvPr id="27" name="Line 43"/>
        <xdr:cNvSpPr>
          <a:spLocks/>
        </xdr:cNvSpPr>
      </xdr:nvSpPr>
      <xdr:spPr>
        <a:xfrm flipH="1" flipV="1">
          <a:off x="695325" y="1287780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72</xdr:row>
      <xdr:rowOff>0</xdr:rowOff>
    </xdr:from>
    <xdr:to>
      <xdr:col>4</xdr:col>
      <xdr:colOff>190500</xdr:colOff>
      <xdr:row>72</xdr:row>
      <xdr:rowOff>0</xdr:rowOff>
    </xdr:to>
    <xdr:sp>
      <xdr:nvSpPr>
        <xdr:cNvPr id="28" name="Line 44"/>
        <xdr:cNvSpPr>
          <a:spLocks/>
        </xdr:cNvSpPr>
      </xdr:nvSpPr>
      <xdr:spPr>
        <a:xfrm>
          <a:off x="800100" y="127825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72</xdr:row>
      <xdr:rowOff>0</xdr:rowOff>
    </xdr:from>
    <xdr:to>
      <xdr:col>6</xdr:col>
      <xdr:colOff>76200</xdr:colOff>
      <xdr:row>72</xdr:row>
      <xdr:rowOff>171450</xdr:rowOff>
    </xdr:to>
    <xdr:sp>
      <xdr:nvSpPr>
        <xdr:cNvPr id="29" name="Line 45"/>
        <xdr:cNvSpPr>
          <a:spLocks/>
        </xdr:cNvSpPr>
      </xdr:nvSpPr>
      <xdr:spPr>
        <a:xfrm flipH="1">
          <a:off x="2209800" y="12782550"/>
          <a:ext cx="66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72</xdr:row>
      <xdr:rowOff>95250</xdr:rowOff>
    </xdr:from>
    <xdr:to>
      <xdr:col>6</xdr:col>
      <xdr:colOff>0</xdr:colOff>
      <xdr:row>72</xdr:row>
      <xdr:rowOff>171450</xdr:rowOff>
    </xdr:to>
    <xdr:sp>
      <xdr:nvSpPr>
        <xdr:cNvPr id="30" name="Line 46"/>
        <xdr:cNvSpPr>
          <a:spLocks/>
        </xdr:cNvSpPr>
      </xdr:nvSpPr>
      <xdr:spPr>
        <a:xfrm flipH="1" flipV="1">
          <a:off x="2171700" y="12877800"/>
          <a:ext cx="2857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72</xdr:row>
      <xdr:rowOff>0</xdr:rowOff>
    </xdr:from>
    <xdr:to>
      <xdr:col>9</xdr:col>
      <xdr:colOff>171450</xdr:colOff>
      <xdr:row>72</xdr:row>
      <xdr:rowOff>0</xdr:rowOff>
    </xdr:to>
    <xdr:sp>
      <xdr:nvSpPr>
        <xdr:cNvPr id="31" name="Line 47"/>
        <xdr:cNvSpPr>
          <a:spLocks/>
        </xdr:cNvSpPr>
      </xdr:nvSpPr>
      <xdr:spPr>
        <a:xfrm>
          <a:off x="2276475" y="127825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72</xdr:row>
      <xdr:rowOff>0</xdr:rowOff>
    </xdr:from>
    <xdr:to>
      <xdr:col>7</xdr:col>
      <xdr:colOff>85725</xdr:colOff>
      <xdr:row>73</xdr:row>
      <xdr:rowOff>0</xdr:rowOff>
    </xdr:to>
    <xdr:sp>
      <xdr:nvSpPr>
        <xdr:cNvPr id="32" name="Text Box 48"/>
        <xdr:cNvSpPr txBox="1">
          <a:spLocks noChangeArrowheads="1"/>
        </xdr:cNvSpPr>
      </xdr:nvSpPr>
      <xdr:spPr>
        <a:xfrm>
          <a:off x="2647950" y="12782550"/>
          <a:ext cx="123825" cy="18097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twoCellAnchor>
    <xdr:from>
      <xdr:col>9</xdr:col>
      <xdr:colOff>161925</xdr:colOff>
      <xdr:row>72</xdr:row>
      <xdr:rowOff>0</xdr:rowOff>
    </xdr:from>
    <xdr:to>
      <xdr:col>9</xdr:col>
      <xdr:colOff>285750</xdr:colOff>
      <xdr:row>73</xdr:row>
      <xdr:rowOff>0</xdr:rowOff>
    </xdr:to>
    <xdr:sp>
      <xdr:nvSpPr>
        <xdr:cNvPr id="33" name="Text Box 49"/>
        <xdr:cNvSpPr txBox="1">
          <a:spLocks noChangeArrowheads="1"/>
        </xdr:cNvSpPr>
      </xdr:nvSpPr>
      <xdr:spPr>
        <a:xfrm>
          <a:off x="3667125" y="12782550"/>
          <a:ext cx="123825" cy="180975"/>
        </a:xfrm>
        <a:prstGeom prst="rect">
          <a:avLst/>
        </a:prstGeom>
        <a:noFill/>
        <a:ln w="9525" cmpd="sng">
          <a:noFill/>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38</xdr:row>
      <xdr:rowOff>66675</xdr:rowOff>
    </xdr:from>
    <xdr:to>
      <xdr:col>11</xdr:col>
      <xdr:colOff>0</xdr:colOff>
      <xdr:row>46</xdr:row>
      <xdr:rowOff>133350</xdr:rowOff>
    </xdr:to>
    <xdr:sp>
      <xdr:nvSpPr>
        <xdr:cNvPr id="1" name="Text 1"/>
        <xdr:cNvSpPr>
          <a:spLocks/>
        </xdr:cNvSpPr>
      </xdr:nvSpPr>
      <xdr:spPr>
        <a:xfrm>
          <a:off x="1543050" y="6734175"/>
          <a:ext cx="4610100" cy="1362075"/>
        </a:xfrm>
        <a:prstGeom prst="roundRect">
          <a:avLst/>
        </a:prstGeom>
        <a:solidFill>
          <a:srgbClr val="FFFF00"/>
        </a:solidFill>
        <a:ln w="2476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80"/>
              </a:solidFill>
              <a:latin typeface="Arial"/>
              <a:ea typeface="Arial"/>
              <a:cs typeface="Arial"/>
            </a:rPr>
            <a:t>Evaluation:</a:t>
          </a:r>
          <a:r>
            <a:rPr lang="en-US" cap="none" sz="1000" b="0" i="0" u="none" baseline="0">
              <a:solidFill>
                <a:srgbClr val="000000"/>
              </a:solidFill>
              <a:latin typeface="Arial"/>
              <a:ea typeface="Arial"/>
              <a:cs typeface="Arial"/>
            </a:rPr>
            <a:t>
</a:t>
          </a:r>
          <a:r>
            <a:rPr lang="en-US" cap="none" sz="1000" b="1" i="0" u="none" baseline="0">
              <a:solidFill>
                <a:srgbClr val="000080"/>
              </a:solidFill>
              <a:latin typeface="Arial"/>
              <a:ea typeface="Arial"/>
              <a:cs typeface="Arial"/>
            </a:rPr>
            <a:t>The gauge is acceptable only if all measurement decisions (four per part) agree.
</a:t>
          </a:r>
          <a:r>
            <a:rPr lang="en-US" cap="none" sz="1000" b="1" i="0"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If the measurement decisions do not agree, the gauge must be improved and re-evaluated.  If the gauge cannot be improved, it is </a:t>
          </a:r>
          <a:r>
            <a:rPr lang="en-US" cap="none" sz="1000" b="1" i="1" u="none" baseline="0">
              <a:solidFill>
                <a:srgbClr val="FF0000"/>
              </a:solidFill>
              <a:latin typeface="Arial"/>
              <a:ea typeface="Arial"/>
              <a:cs typeface="Arial"/>
            </a:rPr>
            <a:t>unacceptable</a:t>
          </a:r>
          <a:r>
            <a:rPr lang="en-US" cap="none" sz="1000" b="1" i="1" u="none" baseline="0">
              <a:solidFill>
                <a:srgbClr val="000080"/>
              </a:solidFill>
              <a:latin typeface="Arial"/>
              <a:ea typeface="Arial"/>
              <a:cs typeface="Arial"/>
            </a:rPr>
            <a:t> and an acceptable alternative measurement system must be found.</a:t>
          </a:r>
        </a:p>
      </xdr:txBody>
    </xdr:sp>
    <xdr:clientData/>
  </xdr:twoCellAnchor>
  <xdr:twoCellAnchor>
    <xdr:from>
      <xdr:col>4</xdr:col>
      <xdr:colOff>333375</xdr:colOff>
      <xdr:row>15</xdr:row>
      <xdr:rowOff>438150</xdr:rowOff>
    </xdr:from>
    <xdr:to>
      <xdr:col>5</xdr:col>
      <xdr:colOff>66675</xdr:colOff>
      <xdr:row>16</xdr:row>
      <xdr:rowOff>123825</xdr:rowOff>
    </xdr:to>
    <xdr:sp>
      <xdr:nvSpPr>
        <xdr:cNvPr id="2" name="Text Box 2"/>
        <xdr:cNvSpPr txBox="1">
          <a:spLocks noChangeArrowheads="1"/>
        </xdr:cNvSpPr>
      </xdr:nvSpPr>
      <xdr:spPr>
        <a:xfrm>
          <a:off x="2552700" y="3076575"/>
          <a:ext cx="3429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Trial</a:t>
          </a:r>
          <a:r>
            <a:rPr lang="en-US" cap="none" sz="1000" b="0" i="0" u="none" baseline="0">
              <a:solidFill>
                <a:srgbClr val="000000"/>
              </a:solidFill>
              <a:latin typeface="Arial"/>
              <a:ea typeface="Arial"/>
              <a:cs typeface="Arial"/>
            </a:rPr>
            <a:t>
</a:t>
          </a:r>
        </a:p>
      </xdr:txBody>
    </xdr:sp>
    <xdr:clientData/>
  </xdr:twoCellAnchor>
  <xdr:twoCellAnchor>
    <xdr:from>
      <xdr:col>3</xdr:col>
      <xdr:colOff>600075</xdr:colOff>
      <xdr:row>16</xdr:row>
      <xdr:rowOff>0</xdr:rowOff>
    </xdr:from>
    <xdr:to>
      <xdr:col>5</xdr:col>
      <xdr:colOff>0</xdr:colOff>
      <xdr:row>17</xdr:row>
      <xdr:rowOff>0</xdr:rowOff>
    </xdr:to>
    <xdr:sp>
      <xdr:nvSpPr>
        <xdr:cNvPr id="3" name="Line 3"/>
        <xdr:cNvSpPr>
          <a:spLocks/>
        </xdr:cNvSpPr>
      </xdr:nvSpPr>
      <xdr:spPr>
        <a:xfrm>
          <a:off x="2209800" y="3095625"/>
          <a:ext cx="6191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7.bin" /><Relationship Id="rId4" Type="http://schemas.openxmlformats.org/officeDocument/2006/relationships/customProperty" Target="../customProperty8.bin" /><Relationship Id="rId5" Type="http://schemas.openxmlformats.org/officeDocument/2006/relationships/customProperty" Target="../customProperty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10.bin" /><Relationship Id="rId4" Type="http://schemas.openxmlformats.org/officeDocument/2006/relationships/customProperty" Target="../customProperty11.bin" /><Relationship Id="rId5" Type="http://schemas.openxmlformats.org/officeDocument/2006/relationships/customProperty" Target="../customProperty1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13.bin" /><Relationship Id="rId4" Type="http://schemas.openxmlformats.org/officeDocument/2006/relationships/customProperty" Target="../customProperty14.bin" /><Relationship Id="rId5" Type="http://schemas.openxmlformats.org/officeDocument/2006/relationships/customProperty" Target="../customProperty15.bin" /></Relationships>
</file>

<file path=xl/worksheets/sheet1.xml><?xml version="1.0" encoding="utf-8"?>
<worksheet xmlns="http://schemas.openxmlformats.org/spreadsheetml/2006/main" xmlns:r="http://schemas.openxmlformats.org/officeDocument/2006/relationships">
  <sheetPr>
    <pageSetUpPr fitToPage="1"/>
  </sheetPr>
  <dimension ref="A2:M90"/>
  <sheetViews>
    <sheetView showGridLines="0" zoomScalePageLayoutView="0" workbookViewId="0" topLeftCell="A1">
      <selection activeCell="B13" sqref="B13"/>
    </sheetView>
  </sheetViews>
  <sheetFormatPr defaultColWidth="9.140625" defaultRowHeight="12.75"/>
  <cols>
    <col min="1" max="1" width="18.8515625" style="135" customWidth="1"/>
    <col min="2" max="2" width="86.421875" style="185" customWidth="1"/>
    <col min="3" max="13" width="6.7109375" style="185" customWidth="1"/>
  </cols>
  <sheetData>
    <row r="1" ht="117" customHeight="1" thickBot="1"/>
    <row r="2" spans="1:13" ht="17.25" customHeight="1" thickTop="1">
      <c r="A2" s="235">
        <v>1</v>
      </c>
      <c r="B2" s="186" t="s">
        <v>139</v>
      </c>
      <c r="C2" s="186"/>
      <c r="D2" s="186"/>
      <c r="E2" s="186"/>
      <c r="F2" s="186"/>
      <c r="G2" s="186"/>
      <c r="H2" s="186"/>
      <c r="I2" s="186"/>
      <c r="J2" s="186"/>
      <c r="K2" s="186"/>
      <c r="L2" s="186"/>
      <c r="M2" s="187"/>
    </row>
    <row r="3" spans="1:13" ht="12.75">
      <c r="A3" s="236"/>
      <c r="B3" s="188" t="s">
        <v>140</v>
      </c>
      <c r="C3" s="188"/>
      <c r="D3" s="188"/>
      <c r="E3" s="188"/>
      <c r="F3" s="188"/>
      <c r="G3" s="188"/>
      <c r="H3" s="188"/>
      <c r="I3" s="188"/>
      <c r="J3" s="188"/>
      <c r="K3" s="188"/>
      <c r="L3" s="188"/>
      <c r="M3" s="189"/>
    </row>
    <row r="4" spans="1:13" ht="12.75">
      <c r="A4" s="171"/>
      <c r="B4" s="190"/>
      <c r="C4" s="190"/>
      <c r="D4" s="190"/>
      <c r="E4" s="190"/>
      <c r="F4" s="190"/>
      <c r="G4" s="190"/>
      <c r="H4" s="190"/>
      <c r="I4" s="190"/>
      <c r="J4" s="190"/>
      <c r="K4" s="190"/>
      <c r="L4" s="190"/>
      <c r="M4" s="191"/>
    </row>
    <row r="5" spans="1:13" ht="18" customHeight="1">
      <c r="A5" s="236">
        <v>2</v>
      </c>
      <c r="B5" s="192" t="s">
        <v>141</v>
      </c>
      <c r="C5" s="193"/>
      <c r="D5" s="193"/>
      <c r="E5" s="193"/>
      <c r="F5" s="193"/>
      <c r="G5" s="193"/>
      <c r="H5" s="193"/>
      <c r="I5" s="193"/>
      <c r="J5" s="193"/>
      <c r="K5" s="193"/>
      <c r="L5" s="193"/>
      <c r="M5" s="194"/>
    </row>
    <row r="6" spans="1:13" ht="12.75" customHeight="1">
      <c r="A6" s="236"/>
      <c r="B6" s="241" t="s">
        <v>142</v>
      </c>
      <c r="C6" s="241"/>
      <c r="D6" s="241"/>
      <c r="E6" s="241"/>
      <c r="F6" s="241"/>
      <c r="G6" s="241"/>
      <c r="H6" s="241"/>
      <c r="I6" s="241"/>
      <c r="J6" s="241"/>
      <c r="K6" s="241"/>
      <c r="L6" s="241"/>
      <c r="M6" s="242"/>
    </row>
    <row r="7" spans="1:13" ht="12.75">
      <c r="A7" s="171"/>
      <c r="B7" s="196"/>
      <c r="C7" s="197"/>
      <c r="D7" s="197"/>
      <c r="E7" s="197"/>
      <c r="F7" s="197"/>
      <c r="G7" s="197"/>
      <c r="H7" s="197"/>
      <c r="I7" s="197"/>
      <c r="J7" s="197"/>
      <c r="K7" s="197"/>
      <c r="L7" s="197"/>
      <c r="M7" s="198"/>
    </row>
    <row r="8" spans="1:13" ht="18" customHeight="1">
      <c r="A8" s="236">
        <v>3</v>
      </c>
      <c r="B8" s="192" t="s">
        <v>143</v>
      </c>
      <c r="C8" s="193"/>
      <c r="D8" s="193"/>
      <c r="E8" s="193"/>
      <c r="F8" s="193"/>
      <c r="G8" s="193"/>
      <c r="H8" s="193"/>
      <c r="I8" s="193"/>
      <c r="J8" s="193"/>
      <c r="K8" s="193"/>
      <c r="L8" s="193"/>
      <c r="M8" s="194"/>
    </row>
    <row r="9" spans="1:13" ht="12.75">
      <c r="A9" s="236"/>
      <c r="B9" s="195" t="s">
        <v>144</v>
      </c>
      <c r="C9" s="193"/>
      <c r="D9" s="193"/>
      <c r="E9" s="193"/>
      <c r="F9" s="193"/>
      <c r="G9" s="193"/>
      <c r="H9" s="193"/>
      <c r="I9" s="193"/>
      <c r="J9" s="193"/>
      <c r="K9" s="193"/>
      <c r="L9" s="193"/>
      <c r="M9" s="194"/>
    </row>
    <row r="10" spans="1:13" ht="12.75">
      <c r="A10" s="236"/>
      <c r="B10" s="195" t="s">
        <v>145</v>
      </c>
      <c r="C10" s="193"/>
      <c r="D10" s="193"/>
      <c r="E10" s="193"/>
      <c r="F10" s="193"/>
      <c r="G10" s="193"/>
      <c r="H10" s="193"/>
      <c r="I10" s="193"/>
      <c r="J10" s="193"/>
      <c r="K10" s="193"/>
      <c r="L10" s="193"/>
      <c r="M10" s="194"/>
    </row>
    <row r="11" spans="1:13" ht="12.75">
      <c r="A11" s="171"/>
      <c r="B11" s="196"/>
      <c r="C11" s="197"/>
      <c r="D11" s="197"/>
      <c r="E11" s="197"/>
      <c r="F11" s="197"/>
      <c r="G11" s="197"/>
      <c r="H11" s="197"/>
      <c r="I11" s="197"/>
      <c r="J11" s="197"/>
      <c r="K11" s="197"/>
      <c r="L11" s="197"/>
      <c r="M11" s="198"/>
    </row>
    <row r="12" spans="1:13" ht="18" customHeight="1">
      <c r="A12" s="236">
        <v>4</v>
      </c>
      <c r="B12" s="192" t="s">
        <v>146</v>
      </c>
      <c r="C12" s="193"/>
      <c r="D12" s="193"/>
      <c r="E12" s="193"/>
      <c r="F12" s="193"/>
      <c r="G12" s="193"/>
      <c r="H12" s="193"/>
      <c r="I12" s="193"/>
      <c r="J12" s="193"/>
      <c r="K12" s="193"/>
      <c r="L12" s="193"/>
      <c r="M12" s="194"/>
    </row>
    <row r="13" spans="1:13" ht="12.75" customHeight="1">
      <c r="A13" s="236"/>
      <c r="B13" s="199" t="s">
        <v>201</v>
      </c>
      <c r="C13" s="193"/>
      <c r="D13" s="193"/>
      <c r="E13" s="193"/>
      <c r="F13" s="193"/>
      <c r="G13" s="193"/>
      <c r="H13" s="193"/>
      <c r="I13" s="193"/>
      <c r="J13" s="193"/>
      <c r="K13" s="193"/>
      <c r="L13" s="193"/>
      <c r="M13" s="194"/>
    </row>
    <row r="14" spans="1:13" ht="12.75" customHeight="1">
      <c r="A14" s="236"/>
      <c r="B14" s="199" t="s">
        <v>202</v>
      </c>
      <c r="C14" s="193"/>
      <c r="D14" s="193"/>
      <c r="E14" s="193"/>
      <c r="F14" s="193"/>
      <c r="G14" s="193"/>
      <c r="H14" s="193"/>
      <c r="I14" s="193"/>
      <c r="J14" s="193"/>
      <c r="K14" s="193"/>
      <c r="L14" s="193"/>
      <c r="M14" s="194"/>
    </row>
    <row r="15" spans="1:13" ht="12.75" customHeight="1">
      <c r="A15" s="236"/>
      <c r="B15" s="199" t="s">
        <v>203</v>
      </c>
      <c r="C15" s="193"/>
      <c r="D15" s="193"/>
      <c r="E15" s="193"/>
      <c r="F15" s="193"/>
      <c r="G15" s="193"/>
      <c r="H15" s="193"/>
      <c r="I15" s="193"/>
      <c r="J15" s="193"/>
      <c r="K15" s="193"/>
      <c r="L15" s="193"/>
      <c r="M15" s="194"/>
    </row>
    <row r="16" spans="1:13" ht="12.75" customHeight="1">
      <c r="A16" s="236"/>
      <c r="B16" s="243" t="s">
        <v>204</v>
      </c>
      <c r="C16" s="243"/>
      <c r="D16" s="243"/>
      <c r="E16" s="243"/>
      <c r="F16" s="243"/>
      <c r="G16" s="243"/>
      <c r="H16" s="243"/>
      <c r="I16" s="243"/>
      <c r="J16" s="193"/>
      <c r="K16" s="193"/>
      <c r="L16" s="193"/>
      <c r="M16" s="194"/>
    </row>
    <row r="17" spans="1:13" ht="12.75" customHeight="1">
      <c r="A17" s="236"/>
      <c r="B17" s="199" t="s">
        <v>205</v>
      </c>
      <c r="C17" s="193"/>
      <c r="D17" s="193"/>
      <c r="E17" s="193"/>
      <c r="F17" s="193"/>
      <c r="G17" s="193"/>
      <c r="H17" s="193"/>
      <c r="I17" s="193"/>
      <c r="J17" s="193"/>
      <c r="K17" s="193"/>
      <c r="L17" s="193"/>
      <c r="M17" s="194"/>
    </row>
    <row r="18" spans="1:13" ht="12.75" customHeight="1">
      <c r="A18" s="236"/>
      <c r="B18" s="243" t="s">
        <v>206</v>
      </c>
      <c r="C18" s="243"/>
      <c r="D18" s="243"/>
      <c r="E18" s="243"/>
      <c r="F18" s="243"/>
      <c r="G18" s="243"/>
      <c r="H18" s="243"/>
      <c r="I18" s="243"/>
      <c r="J18" s="243"/>
      <c r="K18" s="243"/>
      <c r="L18" s="243"/>
      <c r="M18" s="244"/>
    </row>
    <row r="19" spans="1:13" ht="12.75" customHeight="1">
      <c r="A19" s="236"/>
      <c r="B19" s="243" t="s">
        <v>207</v>
      </c>
      <c r="C19" s="243"/>
      <c r="D19" s="243"/>
      <c r="E19" s="243"/>
      <c r="F19" s="243"/>
      <c r="G19" s="243"/>
      <c r="H19" s="243"/>
      <c r="I19" s="243"/>
      <c r="J19" s="243"/>
      <c r="K19" s="243"/>
      <c r="L19" s="243"/>
      <c r="M19" s="244"/>
    </row>
    <row r="20" spans="1:13" ht="12.75" customHeight="1">
      <c r="A20" s="236"/>
      <c r="B20" s="243" t="s">
        <v>208</v>
      </c>
      <c r="C20" s="243"/>
      <c r="D20" s="243"/>
      <c r="E20" s="243"/>
      <c r="F20" s="243"/>
      <c r="G20" s="243"/>
      <c r="H20" s="243"/>
      <c r="I20" s="243"/>
      <c r="J20" s="243"/>
      <c r="K20" s="243"/>
      <c r="L20" s="243"/>
      <c r="M20" s="244"/>
    </row>
    <row r="21" spans="1:13" ht="12.75" customHeight="1">
      <c r="A21" s="171"/>
      <c r="B21" s="200"/>
      <c r="C21" s="197"/>
      <c r="D21" s="197"/>
      <c r="E21" s="197"/>
      <c r="F21" s="197"/>
      <c r="G21" s="197"/>
      <c r="H21" s="197"/>
      <c r="I21" s="197"/>
      <c r="J21" s="197"/>
      <c r="K21" s="197"/>
      <c r="L21" s="197"/>
      <c r="M21" s="198"/>
    </row>
    <row r="22" spans="1:13" ht="16.5" customHeight="1">
      <c r="A22" s="236">
        <v>5</v>
      </c>
      <c r="B22" s="192" t="s">
        <v>147</v>
      </c>
      <c r="C22" s="193"/>
      <c r="D22" s="193"/>
      <c r="E22" s="193"/>
      <c r="F22" s="193"/>
      <c r="G22" s="193"/>
      <c r="H22" s="193"/>
      <c r="I22" s="193"/>
      <c r="J22" s="193"/>
      <c r="K22" s="193"/>
      <c r="L22" s="193"/>
      <c r="M22" s="194"/>
    </row>
    <row r="23" spans="1:13" ht="27" customHeight="1">
      <c r="A23" s="236"/>
      <c r="B23" s="241" t="s">
        <v>148</v>
      </c>
      <c r="C23" s="241"/>
      <c r="D23" s="241"/>
      <c r="E23" s="241"/>
      <c r="F23" s="241"/>
      <c r="G23" s="241"/>
      <c r="H23" s="241"/>
      <c r="I23" s="241"/>
      <c r="J23" s="241"/>
      <c r="K23" s="241"/>
      <c r="L23" s="241"/>
      <c r="M23" s="242"/>
    </row>
    <row r="24" spans="1:13" ht="12.75">
      <c r="A24" s="236"/>
      <c r="B24" s="201" t="s">
        <v>209</v>
      </c>
      <c r="C24" s="193"/>
      <c r="D24" s="193"/>
      <c r="E24" s="193"/>
      <c r="F24" s="193"/>
      <c r="G24" s="193"/>
      <c r="H24" s="193"/>
      <c r="I24" s="193"/>
      <c r="J24" s="193"/>
      <c r="K24" s="193"/>
      <c r="L24" s="193"/>
      <c r="M24" s="194"/>
    </row>
    <row r="25" spans="1:13" ht="12.75">
      <c r="A25" s="236"/>
      <c r="B25" s="201" t="s">
        <v>210</v>
      </c>
      <c r="C25" s="193"/>
      <c r="D25" s="193"/>
      <c r="E25" s="193"/>
      <c r="F25" s="193"/>
      <c r="G25" s="193"/>
      <c r="H25" s="193"/>
      <c r="I25" s="193"/>
      <c r="J25" s="193"/>
      <c r="K25" s="193"/>
      <c r="L25" s="193"/>
      <c r="M25" s="194"/>
    </row>
    <row r="26" spans="1:13" ht="12.75">
      <c r="A26" s="236"/>
      <c r="B26" s="201" t="s">
        <v>211</v>
      </c>
      <c r="C26" s="193"/>
      <c r="D26" s="193"/>
      <c r="E26" s="193"/>
      <c r="F26" s="193"/>
      <c r="G26" s="193"/>
      <c r="H26" s="193"/>
      <c r="I26" s="193"/>
      <c r="J26" s="193"/>
      <c r="K26" s="193"/>
      <c r="L26" s="193"/>
      <c r="M26" s="194"/>
    </row>
    <row r="27" spans="1:13" ht="12.75">
      <c r="A27" s="236"/>
      <c r="B27" s="201" t="s">
        <v>212</v>
      </c>
      <c r="C27" s="193"/>
      <c r="D27" s="193"/>
      <c r="E27" s="193"/>
      <c r="F27" s="193"/>
      <c r="G27" s="193"/>
      <c r="H27" s="193"/>
      <c r="I27" s="193"/>
      <c r="J27" s="193"/>
      <c r="K27" s="193"/>
      <c r="L27" s="193"/>
      <c r="M27" s="194"/>
    </row>
    <row r="28" spans="1:13" ht="12.75">
      <c r="A28" s="236"/>
      <c r="B28" s="201" t="s">
        <v>213</v>
      </c>
      <c r="C28" s="193"/>
      <c r="D28" s="193"/>
      <c r="E28" s="193"/>
      <c r="F28" s="193"/>
      <c r="G28" s="193"/>
      <c r="H28" s="193"/>
      <c r="I28" s="193"/>
      <c r="J28" s="193"/>
      <c r="K28" s="193"/>
      <c r="L28" s="193"/>
      <c r="M28" s="194"/>
    </row>
    <row r="29" spans="1:13" ht="24" customHeight="1">
      <c r="A29" s="236"/>
      <c r="B29" s="201" t="s">
        <v>214</v>
      </c>
      <c r="C29" s="193"/>
      <c r="D29" s="193"/>
      <c r="E29" s="193"/>
      <c r="F29" s="193"/>
      <c r="G29" s="193"/>
      <c r="H29" s="193"/>
      <c r="I29" s="193"/>
      <c r="J29" s="193"/>
      <c r="K29" s="193"/>
      <c r="L29" s="193"/>
      <c r="M29" s="194"/>
    </row>
    <row r="30" spans="1:13" ht="12.75">
      <c r="A30" s="236"/>
      <c r="B30" s="195" t="s">
        <v>149</v>
      </c>
      <c r="C30" s="193"/>
      <c r="D30" s="193"/>
      <c r="E30" s="193"/>
      <c r="F30" s="193"/>
      <c r="G30" s="193"/>
      <c r="H30" s="193"/>
      <c r="I30" s="193"/>
      <c r="J30" s="193"/>
      <c r="K30" s="193"/>
      <c r="L30" s="193"/>
      <c r="M30" s="194"/>
    </row>
    <row r="31" spans="1:13" ht="12.75">
      <c r="A31" s="236"/>
      <c r="B31" s="201" t="s">
        <v>215</v>
      </c>
      <c r="C31" s="193"/>
      <c r="D31" s="193"/>
      <c r="E31" s="193"/>
      <c r="F31" s="193"/>
      <c r="G31" s="193"/>
      <c r="H31" s="193"/>
      <c r="I31" s="193"/>
      <c r="J31" s="193"/>
      <c r="K31" s="193"/>
      <c r="L31" s="193"/>
      <c r="M31" s="194"/>
    </row>
    <row r="32" spans="1:13" ht="12.75" customHeight="1">
      <c r="A32" s="236"/>
      <c r="B32" s="245" t="s">
        <v>216</v>
      </c>
      <c r="C32" s="245"/>
      <c r="D32" s="245"/>
      <c r="E32" s="245"/>
      <c r="F32" s="245"/>
      <c r="G32" s="245"/>
      <c r="H32" s="245"/>
      <c r="I32" s="245"/>
      <c r="J32" s="245"/>
      <c r="K32" s="245"/>
      <c r="L32" s="245"/>
      <c r="M32" s="246"/>
    </row>
    <row r="33" spans="1:13" ht="12.75">
      <c r="A33" s="236"/>
      <c r="B33" s="201" t="s">
        <v>217</v>
      </c>
      <c r="C33" s="193"/>
      <c r="D33" s="193"/>
      <c r="E33" s="193"/>
      <c r="F33" s="193"/>
      <c r="G33" s="193"/>
      <c r="H33" s="193"/>
      <c r="I33" s="193"/>
      <c r="J33" s="193"/>
      <c r="K33" s="193"/>
      <c r="L33" s="193"/>
      <c r="M33" s="194"/>
    </row>
    <row r="34" spans="1:13" ht="12.75">
      <c r="A34" s="236"/>
      <c r="B34" s="201" t="s">
        <v>218</v>
      </c>
      <c r="C34" s="193"/>
      <c r="D34" s="193"/>
      <c r="E34" s="193"/>
      <c r="F34" s="193"/>
      <c r="G34" s="193"/>
      <c r="H34" s="193"/>
      <c r="I34" s="193"/>
      <c r="J34" s="193"/>
      <c r="K34" s="193"/>
      <c r="L34" s="193"/>
      <c r="M34" s="194"/>
    </row>
    <row r="35" spans="1:13" ht="36.75" customHeight="1">
      <c r="A35" s="236"/>
      <c r="B35" s="245" t="s">
        <v>219</v>
      </c>
      <c r="C35" s="245"/>
      <c r="D35" s="245"/>
      <c r="E35" s="245"/>
      <c r="F35" s="245"/>
      <c r="G35" s="245"/>
      <c r="H35" s="245"/>
      <c r="I35" s="245"/>
      <c r="J35" s="245"/>
      <c r="K35" s="245"/>
      <c r="L35" s="245"/>
      <c r="M35" s="246"/>
    </row>
    <row r="36" spans="1:13" ht="12.75" customHeight="1" hidden="1">
      <c r="A36" s="236"/>
      <c r="B36" s="195"/>
      <c r="C36" s="193"/>
      <c r="D36" s="193"/>
      <c r="E36" s="193"/>
      <c r="F36" s="193"/>
      <c r="G36" s="193"/>
      <c r="H36" s="193"/>
      <c r="I36" s="193"/>
      <c r="J36" s="193"/>
      <c r="K36" s="193"/>
      <c r="L36" s="193"/>
      <c r="M36" s="194"/>
    </row>
    <row r="37" spans="1:13" ht="12.75">
      <c r="A37" s="236"/>
      <c r="B37" s="195" t="s">
        <v>150</v>
      </c>
      <c r="C37" s="193"/>
      <c r="D37" s="193"/>
      <c r="E37" s="193"/>
      <c r="F37" s="193"/>
      <c r="G37" s="193"/>
      <c r="H37" s="193"/>
      <c r="I37" s="193"/>
      <c r="J37" s="193"/>
      <c r="K37" s="193"/>
      <c r="L37" s="193"/>
      <c r="M37" s="194"/>
    </row>
    <row r="38" spans="1:13" ht="12.75">
      <c r="A38" s="236"/>
      <c r="B38" s="201" t="s">
        <v>220</v>
      </c>
      <c r="C38" s="193"/>
      <c r="D38" s="193"/>
      <c r="E38" s="193"/>
      <c r="F38" s="193"/>
      <c r="G38" s="193"/>
      <c r="H38" s="193"/>
      <c r="I38" s="193"/>
      <c r="J38" s="193"/>
      <c r="K38" s="193"/>
      <c r="L38" s="193"/>
      <c r="M38" s="194"/>
    </row>
    <row r="39" spans="1:13" ht="12.75" customHeight="1">
      <c r="A39" s="236"/>
      <c r="B39" s="245" t="s">
        <v>221</v>
      </c>
      <c r="C39" s="245"/>
      <c r="D39" s="245"/>
      <c r="E39" s="245"/>
      <c r="F39" s="245"/>
      <c r="G39" s="245"/>
      <c r="H39" s="245"/>
      <c r="I39" s="245"/>
      <c r="J39" s="245"/>
      <c r="K39" s="245"/>
      <c r="L39" s="245"/>
      <c r="M39" s="246"/>
    </row>
    <row r="40" spans="1:13" ht="12.75" customHeight="1">
      <c r="A40" s="236"/>
      <c r="B40" s="245" t="s">
        <v>222</v>
      </c>
      <c r="C40" s="245"/>
      <c r="D40" s="245"/>
      <c r="E40" s="245"/>
      <c r="F40" s="245"/>
      <c r="G40" s="245"/>
      <c r="H40" s="245"/>
      <c r="I40" s="245"/>
      <c r="J40" s="245"/>
      <c r="K40" s="245"/>
      <c r="L40" s="245"/>
      <c r="M40" s="246"/>
    </row>
    <row r="41" spans="1:13" ht="36" customHeight="1">
      <c r="A41" s="236"/>
      <c r="B41" s="253" t="s">
        <v>223</v>
      </c>
      <c r="C41" s="254"/>
      <c r="D41" s="254"/>
      <c r="E41" s="254"/>
      <c r="F41" s="254"/>
      <c r="G41" s="254"/>
      <c r="H41" s="254"/>
      <c r="I41" s="254"/>
      <c r="J41" s="254"/>
      <c r="K41" s="254"/>
      <c r="L41" s="254"/>
      <c r="M41" s="255"/>
    </row>
    <row r="42" spans="1:13" ht="39" customHeight="1">
      <c r="A42" s="172" t="s">
        <v>184</v>
      </c>
      <c r="B42" s="250" t="s">
        <v>185</v>
      </c>
      <c r="C42" s="251"/>
      <c r="D42" s="251"/>
      <c r="E42" s="251"/>
      <c r="F42" s="251"/>
      <c r="G42" s="251"/>
      <c r="H42" s="251"/>
      <c r="I42" s="251"/>
      <c r="J42" s="251"/>
      <c r="K42" s="251"/>
      <c r="L42" s="251"/>
      <c r="M42" s="252"/>
    </row>
    <row r="43" spans="1:13" ht="25.5" customHeight="1">
      <c r="A43" s="219" t="s">
        <v>151</v>
      </c>
      <c r="B43" s="250" t="s">
        <v>186</v>
      </c>
      <c r="C43" s="251"/>
      <c r="D43" s="251"/>
      <c r="E43" s="251"/>
      <c r="F43" s="251"/>
      <c r="G43" s="251"/>
      <c r="H43" s="251"/>
      <c r="I43" s="251"/>
      <c r="J43" s="251"/>
      <c r="K43" s="251"/>
      <c r="L43" s="251"/>
      <c r="M43" s="252"/>
    </row>
    <row r="44" spans="1:13" ht="22.5" customHeight="1">
      <c r="A44" s="220" t="s">
        <v>153</v>
      </c>
      <c r="B44" s="202" t="s">
        <v>187</v>
      </c>
      <c r="C44" s="203"/>
      <c r="D44" s="203"/>
      <c r="E44" s="203"/>
      <c r="F44" s="203"/>
      <c r="G44" s="203"/>
      <c r="H44" s="203"/>
      <c r="I44" s="203"/>
      <c r="J44" s="203"/>
      <c r="K44" s="203"/>
      <c r="L44" s="203"/>
      <c r="M44" s="204"/>
    </row>
    <row r="45" spans="1:13" ht="22.5" customHeight="1">
      <c r="A45" s="173"/>
      <c r="B45" s="205"/>
      <c r="C45" s="206"/>
      <c r="D45" s="206"/>
      <c r="E45" s="206"/>
      <c r="F45" s="206"/>
      <c r="G45" s="206"/>
      <c r="H45" s="206"/>
      <c r="I45" s="206"/>
      <c r="J45" s="206"/>
      <c r="K45" s="206"/>
      <c r="L45" s="206"/>
      <c r="M45" s="191"/>
    </row>
    <row r="46" spans="1:13" ht="24" customHeight="1">
      <c r="A46" s="232" t="s">
        <v>156</v>
      </c>
      <c r="B46" s="207" t="s">
        <v>157</v>
      </c>
      <c r="C46" s="208"/>
      <c r="D46" s="208"/>
      <c r="E46" s="208"/>
      <c r="F46" s="208"/>
      <c r="G46" s="208"/>
      <c r="H46" s="208"/>
      <c r="I46" s="208"/>
      <c r="J46" s="208"/>
      <c r="K46" s="208"/>
      <c r="L46" s="208"/>
      <c r="M46" s="209"/>
    </row>
    <row r="47" spans="1:13" ht="24" customHeight="1">
      <c r="A47" s="232"/>
      <c r="B47" s="207" t="s">
        <v>188</v>
      </c>
      <c r="C47" s="208"/>
      <c r="D47" s="208"/>
      <c r="E47" s="208"/>
      <c r="F47" s="208"/>
      <c r="G47" s="208"/>
      <c r="H47" s="208"/>
      <c r="I47" s="208"/>
      <c r="J47" s="208"/>
      <c r="K47" s="208"/>
      <c r="L47" s="208"/>
      <c r="M47" s="209"/>
    </row>
    <row r="48" spans="1:13" ht="27" customHeight="1">
      <c r="A48" s="220" t="s">
        <v>189</v>
      </c>
      <c r="B48" s="207" t="s">
        <v>190</v>
      </c>
      <c r="C48" s="208"/>
      <c r="D48" s="208"/>
      <c r="E48" s="208"/>
      <c r="F48" s="208"/>
      <c r="G48" s="208"/>
      <c r="H48" s="208"/>
      <c r="I48" s="208"/>
      <c r="J48" s="208"/>
      <c r="K48" s="208"/>
      <c r="L48" s="208"/>
      <c r="M48" s="209"/>
    </row>
    <row r="49" spans="1:13" ht="33.75" customHeight="1">
      <c r="A49" s="221" t="s">
        <v>191</v>
      </c>
      <c r="B49" s="251" t="s">
        <v>192</v>
      </c>
      <c r="C49" s="251"/>
      <c r="D49" s="251"/>
      <c r="E49" s="251"/>
      <c r="F49" s="251"/>
      <c r="G49" s="251"/>
      <c r="H49" s="251"/>
      <c r="I49" s="251"/>
      <c r="J49" s="251"/>
      <c r="K49" s="251"/>
      <c r="L49" s="251"/>
      <c r="M49" s="252"/>
    </row>
    <row r="50" spans="1:13" ht="33.75" customHeight="1">
      <c r="A50" s="222"/>
      <c r="B50" s="210" t="s">
        <v>188</v>
      </c>
      <c r="C50" s="210"/>
      <c r="D50" s="210"/>
      <c r="E50" s="210"/>
      <c r="F50" s="210"/>
      <c r="G50" s="210"/>
      <c r="H50" s="210"/>
      <c r="I50" s="210"/>
      <c r="J50" s="210"/>
      <c r="K50" s="210"/>
      <c r="L50" s="210"/>
      <c r="M50" s="211"/>
    </row>
    <row r="51" spans="1:13" ht="12.75">
      <c r="A51" s="223" t="s">
        <v>231</v>
      </c>
      <c r="B51" s="202" t="s">
        <v>193</v>
      </c>
      <c r="C51" s="203"/>
      <c r="D51" s="203"/>
      <c r="E51" s="203"/>
      <c r="F51" s="203"/>
      <c r="G51" s="203"/>
      <c r="H51" s="203"/>
      <c r="I51" s="203"/>
      <c r="J51" s="203"/>
      <c r="K51" s="203"/>
      <c r="L51" s="203"/>
      <c r="M51" s="204"/>
    </row>
    <row r="52" spans="1:13" ht="29.25" customHeight="1">
      <c r="A52" s="172" t="s">
        <v>194</v>
      </c>
      <c r="B52" s="250" t="s">
        <v>232</v>
      </c>
      <c r="C52" s="251"/>
      <c r="D52" s="251"/>
      <c r="E52" s="251"/>
      <c r="F52" s="251"/>
      <c r="G52" s="251"/>
      <c r="H52" s="251"/>
      <c r="I52" s="251"/>
      <c r="J52" s="251"/>
      <c r="K52" s="251"/>
      <c r="L52" s="251"/>
      <c r="M52" s="252"/>
    </row>
    <row r="53" spans="1:13" ht="25.5" customHeight="1">
      <c r="A53" s="219" t="s">
        <v>171</v>
      </c>
      <c r="B53" s="250" t="s">
        <v>152</v>
      </c>
      <c r="C53" s="251"/>
      <c r="D53" s="251"/>
      <c r="E53" s="251"/>
      <c r="F53" s="251"/>
      <c r="G53" s="251"/>
      <c r="H53" s="251"/>
      <c r="I53" s="251"/>
      <c r="J53" s="251"/>
      <c r="K53" s="251"/>
      <c r="L53" s="251"/>
      <c r="M53" s="252"/>
    </row>
    <row r="54" spans="1:13" ht="22.5" customHeight="1">
      <c r="A54" s="220" t="s">
        <v>172</v>
      </c>
      <c r="B54" s="202" t="s">
        <v>154</v>
      </c>
      <c r="C54" s="203"/>
      <c r="D54" s="203"/>
      <c r="E54" s="203"/>
      <c r="F54" s="203"/>
      <c r="G54" s="203"/>
      <c r="H54" s="203"/>
      <c r="I54" s="203"/>
      <c r="J54" s="203"/>
      <c r="K54" s="203"/>
      <c r="L54" s="203"/>
      <c r="M54" s="204"/>
    </row>
    <row r="55" spans="1:13" ht="22.5" customHeight="1">
      <c r="A55" s="173"/>
      <c r="B55" s="205" t="s">
        <v>155</v>
      </c>
      <c r="C55" s="206">
        <v>4</v>
      </c>
      <c r="D55" s="206">
        <v>8</v>
      </c>
      <c r="E55" s="206">
        <v>1</v>
      </c>
      <c r="F55" s="206">
        <v>10</v>
      </c>
      <c r="G55" s="206">
        <v>3</v>
      </c>
      <c r="H55" s="206">
        <v>6</v>
      </c>
      <c r="I55" s="206">
        <v>7</v>
      </c>
      <c r="J55" s="206">
        <v>2</v>
      </c>
      <c r="K55" s="206">
        <v>5</v>
      </c>
      <c r="L55" s="206">
        <v>9</v>
      </c>
      <c r="M55" s="191"/>
    </row>
    <row r="56" spans="1:13" ht="24" customHeight="1">
      <c r="A56" s="232" t="s">
        <v>174</v>
      </c>
      <c r="B56" s="207" t="s">
        <v>157</v>
      </c>
      <c r="C56" s="208"/>
      <c r="D56" s="208"/>
      <c r="E56" s="208"/>
      <c r="F56" s="208"/>
      <c r="G56" s="208"/>
      <c r="H56" s="208"/>
      <c r="I56" s="208"/>
      <c r="J56" s="208"/>
      <c r="K56" s="208"/>
      <c r="L56" s="208"/>
      <c r="M56" s="209"/>
    </row>
    <row r="57" spans="1:13" ht="24" customHeight="1">
      <c r="A57" s="232"/>
      <c r="B57" s="207" t="s">
        <v>158</v>
      </c>
      <c r="C57" s="208"/>
      <c r="D57" s="208"/>
      <c r="E57" s="208"/>
      <c r="F57" s="208"/>
      <c r="G57" s="208"/>
      <c r="H57" s="208"/>
      <c r="I57" s="208"/>
      <c r="J57" s="208"/>
      <c r="K57" s="208"/>
      <c r="L57" s="208"/>
      <c r="M57" s="209"/>
    </row>
    <row r="58" spans="1:13" ht="25.5">
      <c r="A58" s="220" t="s">
        <v>177</v>
      </c>
      <c r="B58" s="256" t="s">
        <v>159</v>
      </c>
      <c r="C58" s="256"/>
      <c r="D58" s="256"/>
      <c r="E58" s="256"/>
      <c r="F58" s="256"/>
      <c r="G58" s="256"/>
      <c r="H58" s="256"/>
      <c r="I58" s="256"/>
      <c r="J58" s="256"/>
      <c r="K58" s="256"/>
      <c r="L58" s="256"/>
      <c r="M58" s="257"/>
    </row>
    <row r="59" spans="1:13" ht="12.75">
      <c r="A59" s="174"/>
      <c r="B59" s="212" t="s">
        <v>160</v>
      </c>
      <c r="C59" s="213">
        <v>9</v>
      </c>
      <c r="D59" s="213">
        <v>7</v>
      </c>
      <c r="E59" s="213">
        <v>3</v>
      </c>
      <c r="F59" s="213">
        <v>5</v>
      </c>
      <c r="G59" s="213">
        <v>1</v>
      </c>
      <c r="H59" s="213">
        <v>10</v>
      </c>
      <c r="I59" s="213">
        <v>6</v>
      </c>
      <c r="J59" s="213">
        <v>8</v>
      </c>
      <c r="K59" s="213">
        <v>4</v>
      </c>
      <c r="L59" s="213">
        <v>2</v>
      </c>
      <c r="M59" s="189"/>
    </row>
    <row r="60" spans="1:13" ht="12.75">
      <c r="A60" s="174"/>
      <c r="B60" s="212" t="s">
        <v>161</v>
      </c>
      <c r="C60" s="213">
        <v>1</v>
      </c>
      <c r="D60" s="213">
        <v>3</v>
      </c>
      <c r="E60" s="213">
        <v>6</v>
      </c>
      <c r="F60" s="213">
        <v>10</v>
      </c>
      <c r="G60" s="213">
        <v>9</v>
      </c>
      <c r="H60" s="213">
        <v>7</v>
      </c>
      <c r="I60" s="213">
        <v>5</v>
      </c>
      <c r="J60" s="213">
        <v>8</v>
      </c>
      <c r="K60" s="213">
        <v>4</v>
      </c>
      <c r="L60" s="213">
        <v>2</v>
      </c>
      <c r="M60" s="189"/>
    </row>
    <row r="61" spans="1:13" ht="12.75">
      <c r="A61" s="174"/>
      <c r="B61" s="212" t="s">
        <v>162</v>
      </c>
      <c r="C61" s="213">
        <v>2</v>
      </c>
      <c r="D61" s="213">
        <v>5</v>
      </c>
      <c r="E61" s="213">
        <v>6</v>
      </c>
      <c r="F61" s="213">
        <v>3</v>
      </c>
      <c r="G61" s="213">
        <v>10</v>
      </c>
      <c r="H61" s="213">
        <v>1</v>
      </c>
      <c r="I61" s="213">
        <v>7</v>
      </c>
      <c r="J61" s="213">
        <v>9</v>
      </c>
      <c r="K61" s="213">
        <v>4</v>
      </c>
      <c r="L61" s="213">
        <v>8</v>
      </c>
      <c r="M61" s="189"/>
    </row>
    <row r="62" spans="1:13" ht="12.75">
      <c r="A62" s="174"/>
      <c r="B62" s="212" t="s">
        <v>163</v>
      </c>
      <c r="C62" s="213">
        <v>9</v>
      </c>
      <c r="D62" s="213">
        <v>4</v>
      </c>
      <c r="E62" s="213">
        <v>7</v>
      </c>
      <c r="F62" s="213">
        <v>8</v>
      </c>
      <c r="G62" s="213">
        <v>10</v>
      </c>
      <c r="H62" s="213">
        <v>5</v>
      </c>
      <c r="I62" s="213">
        <v>1</v>
      </c>
      <c r="J62" s="213">
        <v>2</v>
      </c>
      <c r="K62" s="213">
        <v>3</v>
      </c>
      <c r="L62" s="213">
        <v>6</v>
      </c>
      <c r="M62" s="189"/>
    </row>
    <row r="63" spans="1:13" ht="12.75">
      <c r="A63" s="174"/>
      <c r="B63" s="212" t="s">
        <v>164</v>
      </c>
      <c r="C63" s="213">
        <v>10</v>
      </c>
      <c r="D63" s="213">
        <v>4</v>
      </c>
      <c r="E63" s="213">
        <v>1</v>
      </c>
      <c r="F63" s="213">
        <v>9</v>
      </c>
      <c r="G63" s="213">
        <v>3</v>
      </c>
      <c r="H63" s="213">
        <v>6</v>
      </c>
      <c r="I63" s="213">
        <v>2</v>
      </c>
      <c r="J63" s="213">
        <v>8</v>
      </c>
      <c r="K63" s="213">
        <v>7</v>
      </c>
      <c r="L63" s="213">
        <v>5</v>
      </c>
      <c r="M63" s="189"/>
    </row>
    <row r="64" spans="1:13" ht="12.75">
      <c r="A64" s="174"/>
      <c r="B64" s="212" t="s">
        <v>165</v>
      </c>
      <c r="C64" s="213">
        <v>5</v>
      </c>
      <c r="D64" s="213">
        <v>6</v>
      </c>
      <c r="E64" s="213">
        <v>9</v>
      </c>
      <c r="F64" s="213">
        <v>7</v>
      </c>
      <c r="G64" s="213">
        <v>8</v>
      </c>
      <c r="H64" s="213">
        <v>3</v>
      </c>
      <c r="I64" s="213">
        <v>10</v>
      </c>
      <c r="J64" s="213">
        <v>4</v>
      </c>
      <c r="K64" s="213">
        <v>2</v>
      </c>
      <c r="L64" s="213">
        <v>1</v>
      </c>
      <c r="M64" s="189"/>
    </row>
    <row r="65" spans="1:13" ht="12.75">
      <c r="A65" s="174"/>
      <c r="B65" s="212" t="s">
        <v>166</v>
      </c>
      <c r="C65" s="213">
        <v>7</v>
      </c>
      <c r="D65" s="213">
        <v>3</v>
      </c>
      <c r="E65" s="213">
        <v>10</v>
      </c>
      <c r="F65" s="213">
        <v>8</v>
      </c>
      <c r="G65" s="213">
        <v>9</v>
      </c>
      <c r="H65" s="213">
        <v>5</v>
      </c>
      <c r="I65" s="213">
        <v>2</v>
      </c>
      <c r="J65" s="213">
        <v>4</v>
      </c>
      <c r="K65" s="213">
        <v>1</v>
      </c>
      <c r="L65" s="213">
        <v>6</v>
      </c>
      <c r="M65" s="189"/>
    </row>
    <row r="66" spans="1:13" ht="12.75">
      <c r="A66" s="173"/>
      <c r="B66" s="214" t="s">
        <v>167</v>
      </c>
      <c r="C66" s="206">
        <v>7</v>
      </c>
      <c r="D66" s="206">
        <v>5</v>
      </c>
      <c r="E66" s="206">
        <v>10</v>
      </c>
      <c r="F66" s="206">
        <v>3</v>
      </c>
      <c r="G66" s="206">
        <v>9</v>
      </c>
      <c r="H66" s="206">
        <v>2</v>
      </c>
      <c r="I66" s="206">
        <v>6</v>
      </c>
      <c r="J66" s="206">
        <v>8</v>
      </c>
      <c r="K66" s="206">
        <v>1</v>
      </c>
      <c r="L66" s="206">
        <v>4</v>
      </c>
      <c r="M66" s="191"/>
    </row>
    <row r="67" spans="1:13" ht="33.75" customHeight="1">
      <c r="A67" s="219" t="s">
        <v>179</v>
      </c>
      <c r="B67" s="250" t="s">
        <v>168</v>
      </c>
      <c r="C67" s="251"/>
      <c r="D67" s="251"/>
      <c r="E67" s="251"/>
      <c r="F67" s="251"/>
      <c r="G67" s="251"/>
      <c r="H67" s="251"/>
      <c r="I67" s="251"/>
      <c r="J67" s="251"/>
      <c r="K67" s="251"/>
      <c r="L67" s="251"/>
      <c r="M67" s="252"/>
    </row>
    <row r="68" spans="1:13" ht="12.75">
      <c r="A68" s="232" t="s">
        <v>233</v>
      </c>
      <c r="B68" s="202" t="s">
        <v>169</v>
      </c>
      <c r="C68" s="203"/>
      <c r="D68" s="203"/>
      <c r="E68" s="203"/>
      <c r="F68" s="203"/>
      <c r="G68" s="203"/>
      <c r="H68" s="203"/>
      <c r="I68" s="203"/>
      <c r="J68" s="203"/>
      <c r="K68" s="203"/>
      <c r="L68" s="203"/>
      <c r="M68" s="204"/>
    </row>
    <row r="69" spans="1:13" ht="12.75">
      <c r="A69" s="232"/>
      <c r="B69" s="215" t="s">
        <v>224</v>
      </c>
      <c r="C69" s="216"/>
      <c r="D69" s="216"/>
      <c r="E69" s="216"/>
      <c r="F69" s="216"/>
      <c r="G69" s="216"/>
      <c r="H69" s="216"/>
      <c r="I69" s="216"/>
      <c r="J69" s="216"/>
      <c r="K69" s="216"/>
      <c r="L69" s="216"/>
      <c r="M69" s="217"/>
    </row>
    <row r="70" spans="1:13" ht="12.75" customHeight="1">
      <c r="A70" s="232"/>
      <c r="B70" s="247" t="s">
        <v>225</v>
      </c>
      <c r="C70" s="248"/>
      <c r="D70" s="248"/>
      <c r="E70" s="248"/>
      <c r="F70" s="248"/>
      <c r="G70" s="248"/>
      <c r="H70" s="248"/>
      <c r="I70" s="248"/>
      <c r="J70" s="248"/>
      <c r="K70" s="248"/>
      <c r="L70" s="248"/>
      <c r="M70" s="249"/>
    </row>
    <row r="71" spans="1:13" ht="12.75">
      <c r="A71" s="233"/>
      <c r="B71" s="215" t="s">
        <v>226</v>
      </c>
      <c r="C71" s="216"/>
      <c r="D71" s="216"/>
      <c r="E71" s="216"/>
      <c r="F71" s="216"/>
      <c r="G71" s="216"/>
      <c r="H71" s="216"/>
      <c r="I71" s="216"/>
      <c r="J71" s="216"/>
      <c r="K71" s="216"/>
      <c r="L71" s="216"/>
      <c r="M71" s="217"/>
    </row>
    <row r="72" spans="1:13" ht="12.75">
      <c r="A72" s="173"/>
      <c r="B72" s="218"/>
      <c r="C72" s="190"/>
      <c r="D72" s="190"/>
      <c r="E72" s="190"/>
      <c r="F72" s="190"/>
      <c r="G72" s="190"/>
      <c r="H72" s="190"/>
      <c r="I72" s="190"/>
      <c r="J72" s="190"/>
      <c r="K72" s="190"/>
      <c r="L72" s="190"/>
      <c r="M72" s="191"/>
    </row>
    <row r="73" spans="1:13" ht="24.75" customHeight="1">
      <c r="A73" s="175" t="s">
        <v>195</v>
      </c>
      <c r="B73" s="239" t="s">
        <v>170</v>
      </c>
      <c r="C73" s="239"/>
      <c r="D73" s="239"/>
      <c r="E73" s="239"/>
      <c r="F73" s="239"/>
      <c r="G73" s="239"/>
      <c r="H73" s="239"/>
      <c r="I73" s="239"/>
      <c r="J73" s="239"/>
      <c r="K73" s="239"/>
      <c r="L73" s="239"/>
      <c r="M73" s="240"/>
    </row>
    <row r="74" spans="1:13" ht="33.75" customHeight="1">
      <c r="A74" s="219" t="s">
        <v>196</v>
      </c>
      <c r="B74" s="228" t="s">
        <v>234</v>
      </c>
      <c r="C74" s="228"/>
      <c r="D74" s="228"/>
      <c r="E74" s="228"/>
      <c r="F74" s="228"/>
      <c r="G74" s="228"/>
      <c r="H74" s="228"/>
      <c r="I74" s="228"/>
      <c r="J74" s="228"/>
      <c r="K74" s="228"/>
      <c r="L74" s="228"/>
      <c r="M74" s="229"/>
    </row>
    <row r="75" spans="1:13" ht="25.5">
      <c r="A75" s="224" t="s">
        <v>197</v>
      </c>
      <c r="B75" s="226" t="s">
        <v>173</v>
      </c>
      <c r="C75" s="226"/>
      <c r="D75" s="226"/>
      <c r="E75" s="226"/>
      <c r="F75" s="226"/>
      <c r="G75" s="226"/>
      <c r="H75" s="226"/>
      <c r="I75" s="226"/>
      <c r="J75" s="226"/>
      <c r="K75" s="226"/>
      <c r="L75" s="226"/>
      <c r="M75" s="227"/>
    </row>
    <row r="76" spans="1:13" ht="12.75">
      <c r="A76" s="174"/>
      <c r="B76" s="212" t="s">
        <v>155</v>
      </c>
      <c r="C76" s="213">
        <v>3</v>
      </c>
      <c r="D76" s="213">
        <v>20</v>
      </c>
      <c r="E76" s="213">
        <v>10</v>
      </c>
      <c r="F76" s="213">
        <v>14</v>
      </c>
      <c r="G76" s="213">
        <v>15</v>
      </c>
      <c r="H76" s="213">
        <v>1</v>
      </c>
      <c r="I76" s="213">
        <v>17</v>
      </c>
      <c r="J76" s="213">
        <v>12</v>
      </c>
      <c r="K76" s="213">
        <v>7</v>
      </c>
      <c r="L76" s="213">
        <v>9</v>
      </c>
      <c r="M76" s="189"/>
    </row>
    <row r="77" spans="1:13" ht="12.75">
      <c r="A77" s="173"/>
      <c r="B77" s="214"/>
      <c r="C77" s="206">
        <v>18</v>
      </c>
      <c r="D77" s="206">
        <v>4</v>
      </c>
      <c r="E77" s="206">
        <v>5</v>
      </c>
      <c r="F77" s="206">
        <v>6</v>
      </c>
      <c r="G77" s="206">
        <v>8</v>
      </c>
      <c r="H77" s="206">
        <v>16</v>
      </c>
      <c r="I77" s="206">
        <v>2</v>
      </c>
      <c r="J77" s="206">
        <v>11</v>
      </c>
      <c r="K77" s="206">
        <v>13</v>
      </c>
      <c r="L77" s="206">
        <v>19</v>
      </c>
      <c r="M77" s="191"/>
    </row>
    <row r="78" spans="1:13" ht="18.75" customHeight="1">
      <c r="A78" s="233" t="s">
        <v>198</v>
      </c>
      <c r="B78" s="237" t="s">
        <v>175</v>
      </c>
      <c r="C78" s="237"/>
      <c r="D78" s="237"/>
      <c r="E78" s="237"/>
      <c r="F78" s="237"/>
      <c r="G78" s="237"/>
      <c r="H78" s="237"/>
      <c r="I78" s="237"/>
      <c r="J78" s="237"/>
      <c r="K78" s="237"/>
      <c r="L78" s="237"/>
      <c r="M78" s="238"/>
    </row>
    <row r="79" spans="1:13" ht="21.75" customHeight="1">
      <c r="A79" s="234"/>
      <c r="B79" s="239" t="s">
        <v>176</v>
      </c>
      <c r="C79" s="239"/>
      <c r="D79" s="239"/>
      <c r="E79" s="239"/>
      <c r="F79" s="239"/>
      <c r="G79" s="239"/>
      <c r="H79" s="239"/>
      <c r="I79" s="239"/>
      <c r="J79" s="239"/>
      <c r="K79" s="239"/>
      <c r="L79" s="239"/>
      <c r="M79" s="240"/>
    </row>
    <row r="80" spans="1:13" ht="25.5">
      <c r="A80" s="224" t="s">
        <v>199</v>
      </c>
      <c r="B80" s="226" t="s">
        <v>178</v>
      </c>
      <c r="C80" s="226"/>
      <c r="D80" s="226"/>
      <c r="E80" s="226"/>
      <c r="F80" s="226"/>
      <c r="G80" s="226"/>
      <c r="H80" s="226"/>
      <c r="I80" s="226"/>
      <c r="J80" s="226"/>
      <c r="K80" s="226"/>
      <c r="L80" s="226"/>
      <c r="M80" s="227"/>
    </row>
    <row r="81" spans="1:13" ht="12.75">
      <c r="A81" s="174"/>
      <c r="B81" s="212" t="s">
        <v>160</v>
      </c>
      <c r="C81" s="213">
        <v>12</v>
      </c>
      <c r="D81" s="213">
        <v>13</v>
      </c>
      <c r="E81" s="213">
        <v>11</v>
      </c>
      <c r="F81" s="213">
        <v>7</v>
      </c>
      <c r="G81" s="213">
        <v>20</v>
      </c>
      <c r="H81" s="213">
        <v>5</v>
      </c>
      <c r="I81" s="213">
        <v>8</v>
      </c>
      <c r="J81" s="213">
        <v>19</v>
      </c>
      <c r="K81" s="213">
        <v>10</v>
      </c>
      <c r="L81" s="213">
        <v>14</v>
      </c>
      <c r="M81" s="189"/>
    </row>
    <row r="82" spans="1:13" ht="12.75">
      <c r="A82" s="174"/>
      <c r="B82" s="212"/>
      <c r="C82" s="213">
        <v>17</v>
      </c>
      <c r="D82" s="213">
        <v>18</v>
      </c>
      <c r="E82" s="213">
        <v>4</v>
      </c>
      <c r="F82" s="213">
        <v>1</v>
      </c>
      <c r="G82" s="213">
        <v>16</v>
      </c>
      <c r="H82" s="213">
        <v>15</v>
      </c>
      <c r="I82" s="213">
        <v>2</v>
      </c>
      <c r="J82" s="213">
        <v>9</v>
      </c>
      <c r="K82" s="213">
        <v>3</v>
      </c>
      <c r="L82" s="213">
        <v>6</v>
      </c>
      <c r="M82" s="189"/>
    </row>
    <row r="83" spans="1:13" ht="12.75">
      <c r="A83" s="174"/>
      <c r="B83" s="212" t="s">
        <v>162</v>
      </c>
      <c r="C83" s="213">
        <v>13</v>
      </c>
      <c r="D83" s="213">
        <v>10</v>
      </c>
      <c r="E83" s="213">
        <v>12</v>
      </c>
      <c r="F83" s="213">
        <v>20</v>
      </c>
      <c r="G83" s="213">
        <v>15</v>
      </c>
      <c r="H83" s="213">
        <v>11</v>
      </c>
      <c r="I83" s="213">
        <v>8</v>
      </c>
      <c r="J83" s="213">
        <v>1</v>
      </c>
      <c r="K83" s="213">
        <v>3</v>
      </c>
      <c r="L83" s="213">
        <v>2</v>
      </c>
      <c r="M83" s="189"/>
    </row>
    <row r="84" spans="1:13" ht="12.75">
      <c r="A84" s="174"/>
      <c r="B84" s="212"/>
      <c r="C84" s="213">
        <v>16</v>
      </c>
      <c r="D84" s="213">
        <v>6</v>
      </c>
      <c r="E84" s="213">
        <v>18</v>
      </c>
      <c r="F84" s="213">
        <v>19</v>
      </c>
      <c r="G84" s="213">
        <v>7</v>
      </c>
      <c r="H84" s="213">
        <v>14</v>
      </c>
      <c r="I84" s="213">
        <v>4</v>
      </c>
      <c r="J84" s="213">
        <v>17</v>
      </c>
      <c r="K84" s="213">
        <v>5</v>
      </c>
      <c r="L84" s="213">
        <v>9</v>
      </c>
      <c r="M84" s="189"/>
    </row>
    <row r="85" spans="1:13" ht="12.75">
      <c r="A85" s="174"/>
      <c r="B85" s="212" t="s">
        <v>163</v>
      </c>
      <c r="C85" s="213">
        <v>20</v>
      </c>
      <c r="D85" s="213">
        <v>18</v>
      </c>
      <c r="E85" s="213">
        <v>13</v>
      </c>
      <c r="F85" s="213">
        <v>5</v>
      </c>
      <c r="G85" s="213">
        <v>10</v>
      </c>
      <c r="H85" s="213">
        <v>9</v>
      </c>
      <c r="I85" s="213">
        <v>3</v>
      </c>
      <c r="J85" s="213">
        <v>16</v>
      </c>
      <c r="K85" s="213">
        <v>7</v>
      </c>
      <c r="L85" s="213">
        <v>8</v>
      </c>
      <c r="M85" s="189"/>
    </row>
    <row r="86" spans="1:13" ht="24.75" customHeight="1">
      <c r="A86" s="173"/>
      <c r="B86" s="214"/>
      <c r="C86" s="206">
        <v>4</v>
      </c>
      <c r="D86" s="206">
        <v>19</v>
      </c>
      <c r="E86" s="206">
        <v>2</v>
      </c>
      <c r="F86" s="206">
        <v>15</v>
      </c>
      <c r="G86" s="206">
        <v>11</v>
      </c>
      <c r="H86" s="206">
        <v>1</v>
      </c>
      <c r="I86" s="206">
        <v>17</v>
      </c>
      <c r="J86" s="206">
        <v>14</v>
      </c>
      <c r="K86" s="206">
        <v>6</v>
      </c>
      <c r="L86" s="206">
        <v>12</v>
      </c>
      <c r="M86" s="191"/>
    </row>
    <row r="87" spans="1:13" ht="33" customHeight="1">
      <c r="A87" s="219" t="s">
        <v>200</v>
      </c>
      <c r="B87" s="228" t="s">
        <v>180</v>
      </c>
      <c r="C87" s="228"/>
      <c r="D87" s="228"/>
      <c r="E87" s="228"/>
      <c r="F87" s="228"/>
      <c r="G87" s="228"/>
      <c r="H87" s="228"/>
      <c r="I87" s="228"/>
      <c r="J87" s="228"/>
      <c r="K87" s="228"/>
      <c r="L87" s="228"/>
      <c r="M87" s="229"/>
    </row>
    <row r="88" spans="1:13" ht="12.75">
      <c r="A88" s="224" t="s">
        <v>235</v>
      </c>
      <c r="B88" s="226" t="s">
        <v>181</v>
      </c>
      <c r="C88" s="226"/>
      <c r="D88" s="226"/>
      <c r="E88" s="226"/>
      <c r="F88" s="226"/>
      <c r="G88" s="226"/>
      <c r="H88" s="226"/>
      <c r="I88" s="226"/>
      <c r="J88" s="226"/>
      <c r="K88" s="226"/>
      <c r="L88" s="226"/>
      <c r="M88" s="227"/>
    </row>
    <row r="89" spans="1:13" ht="13.5" thickBot="1">
      <c r="A89" s="176"/>
      <c r="B89" s="230"/>
      <c r="C89" s="230"/>
      <c r="D89" s="230"/>
      <c r="E89" s="230"/>
      <c r="F89" s="230"/>
      <c r="G89" s="230"/>
      <c r="H89" s="230"/>
      <c r="I89" s="230"/>
      <c r="J89" s="230"/>
      <c r="K89" s="230"/>
      <c r="L89" s="230"/>
      <c r="M89" s="231"/>
    </row>
    <row r="90" ht="13.5" thickTop="1">
      <c r="A90" s="225"/>
    </row>
  </sheetData>
  <sheetProtection sheet="1" objects="1" scenarios="1"/>
  <mergeCells count="37">
    <mergeCell ref="B43:M43"/>
    <mergeCell ref="A46:A47"/>
    <mergeCell ref="B58:M58"/>
    <mergeCell ref="B67:M67"/>
    <mergeCell ref="B32:M32"/>
    <mergeCell ref="B70:M70"/>
    <mergeCell ref="B52:M52"/>
    <mergeCell ref="B53:M53"/>
    <mergeCell ref="B35:M35"/>
    <mergeCell ref="B39:M39"/>
    <mergeCell ref="B40:M40"/>
    <mergeCell ref="B41:M41"/>
    <mergeCell ref="B49:M49"/>
    <mergeCell ref="B42:M42"/>
    <mergeCell ref="A12:A20"/>
    <mergeCell ref="B16:I16"/>
    <mergeCell ref="B18:M18"/>
    <mergeCell ref="B19:M19"/>
    <mergeCell ref="B20:M20"/>
    <mergeCell ref="B23:M23"/>
    <mergeCell ref="A2:A3"/>
    <mergeCell ref="A5:A6"/>
    <mergeCell ref="B78:M78"/>
    <mergeCell ref="B79:M79"/>
    <mergeCell ref="B73:M73"/>
    <mergeCell ref="B74:M74"/>
    <mergeCell ref="B75:M75"/>
    <mergeCell ref="B6:M6"/>
    <mergeCell ref="A22:A41"/>
    <mergeCell ref="A8:A10"/>
    <mergeCell ref="B80:M80"/>
    <mergeCell ref="B87:M87"/>
    <mergeCell ref="B88:M88"/>
    <mergeCell ref="B89:M89"/>
    <mergeCell ref="A68:A71"/>
    <mergeCell ref="A56:A57"/>
    <mergeCell ref="A78:A79"/>
  </mergeCells>
  <printOptions horizontalCentered="1"/>
  <pageMargins left="0.17" right="0.19" top="0.42" bottom="0.34" header="0.18" footer="0.17"/>
  <pageSetup fitToHeight="2" fitToWidth="1" horizontalDpi="600" verticalDpi="600" orientation="landscape" scale="68" r:id="rId2"/>
  <customProperties>
    <customPr name="workbookAdvencedSettings" r:id="rId3"/>
    <customPr name="workbookExecutionSettings" r:id="rId4"/>
    <customPr name="workbookGatewaySettings" r:id="rId5"/>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A1:S43"/>
  <sheetViews>
    <sheetView showGridLines="0" workbookViewId="0" topLeftCell="A1">
      <selection activeCell="F11" sqref="F11"/>
    </sheetView>
  </sheetViews>
  <sheetFormatPr defaultColWidth="9.140625" defaultRowHeight="12.75"/>
  <cols>
    <col min="1" max="17" width="4.7109375" style="135" customWidth="1"/>
    <col min="18" max="18" width="7.7109375" style="135" customWidth="1"/>
    <col min="19" max="19" width="2.8515625" style="135" customWidth="1"/>
    <col min="20" max="26" width="4.7109375" style="135" customWidth="1"/>
    <col min="27" max="16384" width="9.140625" style="135" customWidth="1"/>
  </cols>
  <sheetData>
    <row r="1" spans="1:19" ht="18">
      <c r="A1" s="258" t="s">
        <v>93</v>
      </c>
      <c r="B1" s="258"/>
      <c r="C1" s="258"/>
      <c r="D1" s="258"/>
      <c r="E1" s="258"/>
      <c r="F1" s="258"/>
      <c r="G1" s="258"/>
      <c r="H1" s="258"/>
      <c r="I1" s="258"/>
      <c r="J1" s="258"/>
      <c r="K1" s="258"/>
      <c r="L1" s="258"/>
      <c r="M1" s="258"/>
      <c r="N1" s="258"/>
      <c r="O1" s="258"/>
      <c r="P1" s="258"/>
      <c r="Q1" s="258"/>
      <c r="R1" s="258"/>
      <c r="S1" s="258"/>
    </row>
    <row r="2" spans="1:19" s="137" customFormat="1" ht="13.5" customHeight="1">
      <c r="A2" s="138"/>
      <c r="B2" s="136"/>
      <c r="C2" s="136"/>
      <c r="D2" s="136"/>
      <c r="E2" s="136"/>
      <c r="F2" s="136"/>
      <c r="G2" s="136"/>
      <c r="H2" s="136"/>
      <c r="I2" s="136"/>
      <c r="J2" s="136"/>
      <c r="K2" s="136"/>
      <c r="L2" s="136"/>
      <c r="M2" s="136"/>
      <c r="N2" s="136"/>
      <c r="O2" s="136"/>
      <c r="P2" s="136"/>
      <c r="Q2" s="136"/>
      <c r="R2" s="136"/>
      <c r="S2" s="136"/>
    </row>
    <row r="3" spans="1:19" s="137" customFormat="1" ht="13.5" customHeight="1">
      <c r="A3" s="139" t="s">
        <v>227</v>
      </c>
      <c r="B3" s="140"/>
      <c r="C3" s="140"/>
      <c r="D3" s="140"/>
      <c r="E3" s="140"/>
      <c r="F3" s="140"/>
      <c r="G3" s="140"/>
      <c r="H3" s="140"/>
      <c r="I3" s="140"/>
      <c r="J3" s="140"/>
      <c r="K3" s="140"/>
      <c r="L3" s="140"/>
      <c r="M3" s="140"/>
      <c r="N3" s="140"/>
      <c r="O3" s="140"/>
      <c r="P3" s="140"/>
      <c r="Q3" s="140"/>
      <c r="R3" s="140"/>
      <c r="S3" s="136"/>
    </row>
    <row r="4" s="137" customFormat="1" ht="13.5" customHeight="1"/>
    <row r="5" ht="12.75">
      <c r="A5" s="135" t="s">
        <v>94</v>
      </c>
    </row>
    <row r="7" spans="1:18" s="141" customFormat="1" ht="50.25" customHeight="1">
      <c r="A7" s="263" t="s">
        <v>103</v>
      </c>
      <c r="B7" s="263"/>
      <c r="C7" s="263"/>
      <c r="D7" s="263"/>
      <c r="E7" s="263"/>
      <c r="F7" s="263"/>
      <c r="G7" s="263"/>
      <c r="H7" s="263"/>
      <c r="I7" s="263"/>
      <c r="J7" s="263"/>
      <c r="K7" s="263"/>
      <c r="L7" s="263"/>
      <c r="M7" s="263"/>
      <c r="N7" s="263"/>
      <c r="O7" s="263"/>
      <c r="P7" s="263"/>
      <c r="Q7" s="263"/>
      <c r="R7" s="263"/>
    </row>
    <row r="8" ht="12.75">
      <c r="A8" s="135" t="s">
        <v>79</v>
      </c>
    </row>
    <row r="9" ht="12.75">
      <c r="A9" s="135" t="s">
        <v>80</v>
      </c>
    </row>
    <row r="10" ht="12.75">
      <c r="A10" s="135" t="s">
        <v>81</v>
      </c>
    </row>
    <row r="11" ht="12.75">
      <c r="A11" s="135" t="s">
        <v>82</v>
      </c>
    </row>
    <row r="12" ht="12.75">
      <c r="A12" s="135" t="s">
        <v>83</v>
      </c>
    </row>
    <row r="13" ht="12.75">
      <c r="A13" s="135" t="s">
        <v>84</v>
      </c>
    </row>
    <row r="14" ht="12.75">
      <c r="A14" s="135" t="s">
        <v>86</v>
      </c>
    </row>
    <row r="15" ht="12.75">
      <c r="A15" s="135" t="s">
        <v>85</v>
      </c>
    </row>
    <row r="17" spans="1:18" ht="40.5" customHeight="1">
      <c r="A17" s="263" t="s">
        <v>230</v>
      </c>
      <c r="B17" s="263"/>
      <c r="C17" s="263"/>
      <c r="D17" s="263"/>
      <c r="E17" s="263"/>
      <c r="F17" s="263"/>
      <c r="G17" s="263"/>
      <c r="H17" s="263"/>
      <c r="I17" s="263"/>
      <c r="J17" s="263"/>
      <c r="K17" s="263"/>
      <c r="L17" s="263"/>
      <c r="M17" s="263"/>
      <c r="N17" s="263"/>
      <c r="O17" s="263"/>
      <c r="P17" s="263"/>
      <c r="Q17" s="263"/>
      <c r="R17" s="263"/>
    </row>
    <row r="19" ht="12.75">
      <c r="A19" s="133" t="s">
        <v>95</v>
      </c>
    </row>
    <row r="21" spans="1:18" ht="12.75">
      <c r="A21" s="261" t="s">
        <v>96</v>
      </c>
      <c r="B21" s="262"/>
      <c r="C21" s="262"/>
      <c r="D21" s="262"/>
      <c r="E21" s="262"/>
      <c r="F21" s="262"/>
      <c r="G21" s="262"/>
      <c r="H21" s="262"/>
      <c r="I21" s="262"/>
      <c r="J21" s="262"/>
      <c r="K21" s="262"/>
      <c r="L21" s="262"/>
      <c r="M21" s="262"/>
      <c r="N21" s="262"/>
      <c r="O21" s="262"/>
      <c r="P21" s="262"/>
      <c r="Q21" s="262"/>
      <c r="R21" s="262"/>
    </row>
    <row r="22" spans="1:18" ht="12.75">
      <c r="A22" s="262"/>
      <c r="B22" s="262"/>
      <c r="C22" s="262"/>
      <c r="D22" s="262"/>
      <c r="E22" s="262"/>
      <c r="F22" s="262"/>
      <c r="G22" s="262"/>
      <c r="H22" s="262"/>
      <c r="I22" s="262"/>
      <c r="J22" s="262"/>
      <c r="K22" s="262"/>
      <c r="L22" s="262"/>
      <c r="M22" s="262"/>
      <c r="N22" s="262"/>
      <c r="O22" s="262"/>
      <c r="P22" s="262"/>
      <c r="Q22" s="262"/>
      <c r="R22" s="262"/>
    </row>
    <row r="23" spans="1:18" ht="12.75">
      <c r="A23" s="262"/>
      <c r="B23" s="262"/>
      <c r="C23" s="262"/>
      <c r="D23" s="262"/>
      <c r="E23" s="262"/>
      <c r="F23" s="262"/>
      <c r="G23" s="262"/>
      <c r="H23" s="262"/>
      <c r="I23" s="262"/>
      <c r="J23" s="262"/>
      <c r="K23" s="262"/>
      <c r="L23" s="262"/>
      <c r="M23" s="262"/>
      <c r="N23" s="262"/>
      <c r="O23" s="262"/>
      <c r="P23" s="262"/>
      <c r="Q23" s="262"/>
      <c r="R23" s="262"/>
    </row>
    <row r="24" spans="1:18" ht="12.75">
      <c r="A24" s="262"/>
      <c r="B24" s="262"/>
      <c r="C24" s="262"/>
      <c r="D24" s="262"/>
      <c r="E24" s="262"/>
      <c r="F24" s="262"/>
      <c r="G24" s="262"/>
      <c r="H24" s="262"/>
      <c r="I24" s="262"/>
      <c r="J24" s="262"/>
      <c r="K24" s="262"/>
      <c r="L24" s="262"/>
      <c r="M24" s="262"/>
      <c r="N24" s="262"/>
      <c r="O24" s="262"/>
      <c r="P24" s="262"/>
      <c r="Q24" s="262"/>
      <c r="R24" s="262"/>
    </row>
    <row r="25" spans="1:18" ht="12.75">
      <c r="A25" s="262"/>
      <c r="B25" s="262"/>
      <c r="C25" s="262"/>
      <c r="D25" s="262"/>
      <c r="E25" s="262"/>
      <c r="F25" s="262"/>
      <c r="G25" s="262"/>
      <c r="H25" s="262"/>
      <c r="I25" s="262"/>
      <c r="J25" s="262"/>
      <c r="K25" s="262"/>
      <c r="L25" s="262"/>
      <c r="M25" s="262"/>
      <c r="N25" s="262"/>
      <c r="O25" s="262"/>
      <c r="P25" s="262"/>
      <c r="Q25" s="262"/>
      <c r="R25" s="262"/>
    </row>
    <row r="27" spans="1:18" ht="12.75">
      <c r="A27" s="261" t="s">
        <v>97</v>
      </c>
      <c r="B27" s="262"/>
      <c r="C27" s="262"/>
      <c r="D27" s="262"/>
      <c r="E27" s="262"/>
      <c r="F27" s="262"/>
      <c r="G27" s="262"/>
      <c r="H27" s="262"/>
      <c r="I27" s="262"/>
      <c r="J27" s="262"/>
      <c r="K27" s="262"/>
      <c r="L27" s="262"/>
      <c r="M27" s="262"/>
      <c r="N27" s="262"/>
      <c r="O27" s="262"/>
      <c r="P27" s="262"/>
      <c r="Q27" s="262"/>
      <c r="R27" s="262"/>
    </row>
    <row r="28" spans="1:18" ht="12.75">
      <c r="A28" s="262"/>
      <c r="B28" s="262"/>
      <c r="C28" s="262"/>
      <c r="D28" s="262"/>
      <c r="E28" s="262"/>
      <c r="F28" s="262"/>
      <c r="G28" s="262"/>
      <c r="H28" s="262"/>
      <c r="I28" s="262"/>
      <c r="J28" s="262"/>
      <c r="K28" s="262"/>
      <c r="L28" s="262"/>
      <c r="M28" s="262"/>
      <c r="N28" s="262"/>
      <c r="O28" s="262"/>
      <c r="P28" s="262"/>
      <c r="Q28" s="262"/>
      <c r="R28" s="262"/>
    </row>
    <row r="30" spans="1:18" ht="12.75">
      <c r="A30" s="261" t="s">
        <v>98</v>
      </c>
      <c r="B30" s="262"/>
      <c r="C30" s="262"/>
      <c r="D30" s="262"/>
      <c r="E30" s="262"/>
      <c r="F30" s="262"/>
      <c r="G30" s="262"/>
      <c r="H30" s="262"/>
      <c r="I30" s="262"/>
      <c r="J30" s="262"/>
      <c r="K30" s="262"/>
      <c r="L30" s="262"/>
      <c r="M30" s="262"/>
      <c r="N30" s="262"/>
      <c r="O30" s="262"/>
      <c r="P30" s="262"/>
      <c r="Q30" s="262"/>
      <c r="R30" s="262"/>
    </row>
    <row r="31" spans="1:18" ht="12.75">
      <c r="A31" s="262"/>
      <c r="B31" s="262"/>
      <c r="C31" s="262"/>
      <c r="D31" s="262"/>
      <c r="E31" s="262"/>
      <c r="F31" s="262"/>
      <c r="G31" s="262"/>
      <c r="H31" s="262"/>
      <c r="I31" s="262"/>
      <c r="J31" s="262"/>
      <c r="K31" s="262"/>
      <c r="L31" s="262"/>
      <c r="M31" s="262"/>
      <c r="N31" s="262"/>
      <c r="O31" s="262"/>
      <c r="P31" s="262"/>
      <c r="Q31" s="262"/>
      <c r="R31" s="262"/>
    </row>
    <row r="33" spans="1:18" ht="13.5" customHeight="1">
      <c r="A33" s="261" t="s">
        <v>99</v>
      </c>
      <c r="B33" s="262"/>
      <c r="C33" s="262"/>
      <c r="D33" s="262"/>
      <c r="E33" s="262"/>
      <c r="F33" s="262"/>
      <c r="G33" s="262"/>
      <c r="H33" s="262"/>
      <c r="I33" s="262"/>
      <c r="J33" s="262"/>
      <c r="K33" s="262"/>
      <c r="L33" s="262"/>
      <c r="M33" s="262"/>
      <c r="N33" s="262"/>
      <c r="O33" s="262"/>
      <c r="P33" s="262"/>
      <c r="Q33" s="262"/>
      <c r="R33" s="262"/>
    </row>
    <row r="34" spans="1:18" ht="12.75">
      <c r="A34" s="262"/>
      <c r="B34" s="262"/>
      <c r="C34" s="262"/>
      <c r="D34" s="262"/>
      <c r="E34" s="262"/>
      <c r="F34" s="262"/>
      <c r="G34" s="262"/>
      <c r="H34" s="262"/>
      <c r="I34" s="262"/>
      <c r="J34" s="262"/>
      <c r="K34" s="262"/>
      <c r="L34" s="262"/>
      <c r="M34" s="262"/>
      <c r="N34" s="262"/>
      <c r="O34" s="262"/>
      <c r="P34" s="262"/>
      <c r="Q34" s="262"/>
      <c r="R34" s="262"/>
    </row>
    <row r="35" spans="1:18" ht="50.25" customHeight="1">
      <c r="A35" s="262"/>
      <c r="B35" s="262"/>
      <c r="C35" s="262"/>
      <c r="D35" s="262"/>
      <c r="E35" s="262"/>
      <c r="F35" s="262"/>
      <c r="G35" s="262"/>
      <c r="H35" s="262"/>
      <c r="I35" s="262"/>
      <c r="J35" s="262"/>
      <c r="K35" s="262"/>
      <c r="L35" s="262"/>
      <c r="M35" s="262"/>
      <c r="N35" s="262"/>
      <c r="O35" s="262"/>
      <c r="P35" s="262"/>
      <c r="Q35" s="262"/>
      <c r="R35" s="262"/>
    </row>
    <row r="37" ht="12.75">
      <c r="A37" s="134" t="s">
        <v>100</v>
      </c>
    </row>
    <row r="38" ht="12.75">
      <c r="A38" s="134"/>
    </row>
    <row r="39" spans="1:18" ht="62.25" customHeight="1">
      <c r="A39" s="259" t="s">
        <v>101</v>
      </c>
      <c r="B39" s="263"/>
      <c r="C39" s="263"/>
      <c r="D39" s="263"/>
      <c r="E39" s="263"/>
      <c r="F39" s="263"/>
      <c r="G39" s="263"/>
      <c r="H39" s="263"/>
      <c r="I39" s="263"/>
      <c r="J39" s="263"/>
      <c r="K39" s="263"/>
      <c r="L39" s="263"/>
      <c r="M39" s="263"/>
      <c r="N39" s="263"/>
      <c r="O39" s="263"/>
      <c r="P39" s="263"/>
      <c r="Q39" s="263"/>
      <c r="R39" s="263"/>
    </row>
    <row r="40" ht="12.75">
      <c r="A40" s="134"/>
    </row>
    <row r="41" spans="1:18" ht="105" customHeight="1">
      <c r="A41" s="259" t="s">
        <v>229</v>
      </c>
      <c r="B41" s="263"/>
      <c r="C41" s="263"/>
      <c r="D41" s="263"/>
      <c r="E41" s="263"/>
      <c r="F41" s="263"/>
      <c r="G41" s="263"/>
      <c r="H41" s="263"/>
      <c r="I41" s="263"/>
      <c r="J41" s="263"/>
      <c r="K41" s="263"/>
      <c r="L41" s="263"/>
      <c r="M41" s="263"/>
      <c r="N41" s="263"/>
      <c r="O41" s="263"/>
      <c r="P41" s="263"/>
      <c r="Q41" s="263"/>
      <c r="R41" s="263"/>
    </row>
    <row r="43" spans="1:18" ht="40.5" customHeight="1">
      <c r="A43" s="259" t="s">
        <v>102</v>
      </c>
      <c r="B43" s="260"/>
      <c r="C43" s="260"/>
      <c r="D43" s="260"/>
      <c r="E43" s="260"/>
      <c r="F43" s="260"/>
      <c r="G43" s="260"/>
      <c r="H43" s="260"/>
      <c r="I43" s="260"/>
      <c r="J43" s="260"/>
      <c r="K43" s="260"/>
      <c r="L43" s="260"/>
      <c r="M43" s="260"/>
      <c r="N43" s="260"/>
      <c r="O43" s="260"/>
      <c r="P43" s="260"/>
      <c r="Q43" s="260"/>
      <c r="R43" s="260"/>
    </row>
  </sheetData>
  <sheetProtection sheet="1" objects="1" scenarios="1"/>
  <mergeCells count="10">
    <mergeCell ref="A1:S1"/>
    <mergeCell ref="A43:R43"/>
    <mergeCell ref="A21:R25"/>
    <mergeCell ref="A27:R28"/>
    <mergeCell ref="A30:R31"/>
    <mergeCell ref="A33:R35"/>
    <mergeCell ref="A39:R39"/>
    <mergeCell ref="A41:R41"/>
    <mergeCell ref="A7:R7"/>
    <mergeCell ref="A17:R17"/>
  </mergeCells>
  <printOptions horizontalCentered="1"/>
  <pageMargins left="0.66" right="0.39" top="0.5" bottom="0.52" header="0.5" footer="0.24"/>
  <pageSetup fitToHeight="1" fitToWidth="1" horizontalDpi="300" verticalDpi="300" orientation="portrait" scale="89" r:id="rId1"/>
  <headerFooter alignWithMargins="0">
    <oddFooter>&amp;L QSP 3.11.5   REV 02&amp;CPage 1&amp;R
</oddFooter>
  </headerFooter>
  <customProperties>
    <customPr name="workbookAdvencedSettings" r:id="rId2"/>
    <customPr name="workbookExecutionSettings" r:id="rId3"/>
    <customPr name="workbookGatewaySettings" r:id="rId4"/>
  </customProperties>
</worksheet>
</file>

<file path=xl/worksheets/sheet3.xml><?xml version="1.0" encoding="utf-8"?>
<worksheet xmlns="http://schemas.openxmlformats.org/spreadsheetml/2006/main" xmlns:r="http://schemas.openxmlformats.org/officeDocument/2006/relationships">
  <dimension ref="B1:Q51"/>
  <sheetViews>
    <sheetView showGridLines="0" tabSelected="1" zoomScaleSheetLayoutView="100" zoomScalePageLayoutView="0" workbookViewId="0" topLeftCell="A1">
      <selection activeCell="M40" sqref="M40"/>
    </sheetView>
  </sheetViews>
  <sheetFormatPr defaultColWidth="6.7109375" defaultRowHeight="12.75"/>
  <cols>
    <col min="1" max="1" width="2.421875" style="4" customWidth="1"/>
    <col min="2" max="2" width="7.421875" style="4" customWidth="1"/>
    <col min="3" max="3" width="6.7109375" style="4" customWidth="1"/>
    <col min="4" max="5" width="8.57421875" style="4" customWidth="1"/>
    <col min="6" max="6" width="8.7109375" style="4" customWidth="1"/>
    <col min="7" max="7" width="10.7109375" style="4" customWidth="1"/>
    <col min="8" max="8" width="8.8515625" style="4" customWidth="1"/>
    <col min="9" max="9" width="7.00390625" style="4" customWidth="1"/>
    <col min="10" max="10" width="5.57421875" style="4" customWidth="1"/>
    <col min="11" max="11" width="18.57421875" style="4" customWidth="1"/>
    <col min="12" max="16384" width="6.7109375" style="4" customWidth="1"/>
  </cols>
  <sheetData>
    <row r="1" spans="2:11" ht="20.25">
      <c r="B1" s="1" t="s">
        <v>23</v>
      </c>
      <c r="C1" s="83"/>
      <c r="D1" s="83"/>
      <c r="E1" s="83"/>
      <c r="F1" s="83"/>
      <c r="G1" s="83"/>
      <c r="H1" s="83"/>
      <c r="I1" s="83"/>
      <c r="J1" s="83"/>
      <c r="K1" s="84"/>
    </row>
    <row r="2" spans="2:17" ht="20.25">
      <c r="B2" s="153"/>
      <c r="C2" s="152"/>
      <c r="D2" s="152"/>
      <c r="E2" s="152"/>
      <c r="F2" s="152"/>
      <c r="G2" s="152"/>
      <c r="H2" s="152"/>
      <c r="I2" s="152"/>
      <c r="J2" s="152"/>
      <c r="K2" s="154"/>
      <c r="L2" s="152"/>
      <c r="M2" s="152"/>
      <c r="N2" s="152"/>
      <c r="O2" s="152"/>
      <c r="P2" s="152"/>
      <c r="Q2" s="152"/>
    </row>
    <row r="3" spans="2:11" ht="13.5" thickBot="1">
      <c r="B3" s="155" t="s">
        <v>87</v>
      </c>
      <c r="C3" s="156"/>
      <c r="D3" s="156"/>
      <c r="E3" s="264"/>
      <c r="F3" s="264"/>
      <c r="G3" s="156"/>
      <c r="H3" s="156"/>
      <c r="I3" s="156"/>
      <c r="J3" s="156"/>
      <c r="K3" s="157"/>
    </row>
    <row r="4" spans="2:11" ht="12.75">
      <c r="B4" s="88"/>
      <c r="C4" s="89" t="s">
        <v>24</v>
      </c>
      <c r="D4" s="158"/>
      <c r="E4" s="90"/>
      <c r="F4" s="89" t="s">
        <v>0</v>
      </c>
      <c r="G4" s="265"/>
      <c r="H4" s="266"/>
      <c r="I4" s="90"/>
      <c r="J4" s="89" t="s">
        <v>1</v>
      </c>
      <c r="K4" s="160"/>
    </row>
    <row r="5" spans="2:11" ht="12.75">
      <c r="B5" s="85"/>
      <c r="C5" s="91" t="s">
        <v>25</v>
      </c>
      <c r="D5" s="159"/>
      <c r="E5" s="86"/>
      <c r="F5" s="91" t="s">
        <v>2</v>
      </c>
      <c r="G5" s="267"/>
      <c r="H5" s="268"/>
      <c r="I5" s="86"/>
      <c r="J5" s="91" t="s">
        <v>3</v>
      </c>
      <c r="K5" s="161"/>
    </row>
    <row r="6" spans="2:11" ht="12.75">
      <c r="B6" s="85"/>
      <c r="C6" s="91" t="s">
        <v>4</v>
      </c>
      <c r="D6" s="159"/>
      <c r="E6" s="86"/>
      <c r="F6" s="91" t="s">
        <v>5</v>
      </c>
      <c r="G6" s="267"/>
      <c r="H6" s="268"/>
      <c r="I6" s="86"/>
      <c r="J6" s="91" t="s">
        <v>6</v>
      </c>
      <c r="K6" s="161"/>
    </row>
    <row r="7" spans="2:11" ht="12.75">
      <c r="B7" s="85"/>
      <c r="C7" s="91" t="s">
        <v>7</v>
      </c>
      <c r="D7" s="159"/>
      <c r="E7" s="86"/>
      <c r="F7" s="91" t="s">
        <v>8</v>
      </c>
      <c r="G7" s="267"/>
      <c r="H7" s="268"/>
      <c r="I7" s="86"/>
      <c r="J7" s="91" t="s">
        <v>9</v>
      </c>
      <c r="K7" s="161"/>
    </row>
    <row r="8" spans="2:11" ht="12.75">
      <c r="B8" s="85"/>
      <c r="C8" s="91" t="s">
        <v>10</v>
      </c>
      <c r="D8" s="159"/>
      <c r="E8" s="86"/>
      <c r="F8" s="91" t="s">
        <v>11</v>
      </c>
      <c r="G8" s="267"/>
      <c r="H8" s="268"/>
      <c r="I8" s="86"/>
      <c r="J8" s="91" t="s">
        <v>12</v>
      </c>
      <c r="K8" s="162"/>
    </row>
    <row r="9" spans="2:11" ht="13.5" thickBot="1">
      <c r="B9" s="92"/>
      <c r="C9" s="93"/>
      <c r="D9" s="94"/>
      <c r="E9" s="93"/>
      <c r="F9" s="95" t="s">
        <v>13</v>
      </c>
      <c r="G9" s="271"/>
      <c r="H9" s="272"/>
      <c r="I9" s="93"/>
      <c r="J9" s="93"/>
      <c r="K9" s="96"/>
    </row>
    <row r="10" spans="2:11" ht="12.75">
      <c r="B10" s="177" t="s">
        <v>14</v>
      </c>
      <c r="C10" s="90"/>
      <c r="D10" s="90"/>
      <c r="E10" s="90"/>
      <c r="F10" s="90"/>
      <c r="G10" s="90"/>
      <c r="H10" s="90"/>
      <c r="I10" s="90"/>
      <c r="J10" s="90"/>
      <c r="K10" s="97"/>
    </row>
    <row r="11" spans="2:11" ht="12.75">
      <c r="B11" s="178" t="s">
        <v>182</v>
      </c>
      <c r="C11" s="86"/>
      <c r="D11" s="86"/>
      <c r="E11" s="86"/>
      <c r="F11" s="86"/>
      <c r="G11" s="86"/>
      <c r="H11" s="86"/>
      <c r="I11" s="86"/>
      <c r="J11" s="86"/>
      <c r="K11" s="87"/>
    </row>
    <row r="12" spans="2:11" ht="12.75">
      <c r="B12" s="178" t="s">
        <v>132</v>
      </c>
      <c r="C12" s="86"/>
      <c r="D12" s="86"/>
      <c r="E12" s="86"/>
      <c r="F12" s="86"/>
      <c r="G12" s="86"/>
      <c r="H12" s="86"/>
      <c r="I12" s="86"/>
      <c r="J12" s="86"/>
      <c r="K12" s="87"/>
    </row>
    <row r="13" spans="2:11" ht="13.5" thickBot="1">
      <c r="B13" s="179" t="s">
        <v>133</v>
      </c>
      <c r="C13" s="93"/>
      <c r="D13" s="93"/>
      <c r="E13" s="93"/>
      <c r="F13" s="93"/>
      <c r="G13" s="93"/>
      <c r="H13" s="93"/>
      <c r="I13" s="93"/>
      <c r="J13" s="93"/>
      <c r="K13" s="96"/>
    </row>
    <row r="14" spans="2:11" ht="13.5" thickBot="1">
      <c r="B14" s="85"/>
      <c r="C14" s="90"/>
      <c r="D14" s="90"/>
      <c r="E14" s="90"/>
      <c r="F14" s="90"/>
      <c r="G14" s="86"/>
      <c r="H14" s="86"/>
      <c r="I14" s="86"/>
      <c r="J14" s="86"/>
      <c r="K14" s="87"/>
    </row>
    <row r="15" spans="2:11" ht="12.75">
      <c r="B15" s="85"/>
      <c r="C15" s="86"/>
      <c r="D15" s="98"/>
      <c r="E15" s="99" t="s">
        <v>15</v>
      </c>
      <c r="F15" s="99" t="s">
        <v>15</v>
      </c>
      <c r="G15" s="100" t="s">
        <v>16</v>
      </c>
      <c r="H15" s="124"/>
      <c r="I15" s="86"/>
      <c r="J15" s="86"/>
      <c r="K15" s="87"/>
    </row>
    <row r="16" spans="2:11" ht="13.5" thickBot="1">
      <c r="B16" s="85"/>
      <c r="C16" s="86"/>
      <c r="D16" s="101" t="s">
        <v>17</v>
      </c>
      <c r="E16" s="126">
        <f>K5</f>
        <v>0</v>
      </c>
      <c r="F16" s="126">
        <f>K6</f>
        <v>0</v>
      </c>
      <c r="G16" s="102"/>
      <c r="H16" s="124"/>
      <c r="I16" s="86"/>
      <c r="J16" s="86"/>
      <c r="K16" s="87"/>
    </row>
    <row r="17" spans="2:11" ht="12.75">
      <c r="B17" s="85"/>
      <c r="C17" s="86"/>
      <c r="D17" s="103">
        <v>1</v>
      </c>
      <c r="E17" s="104"/>
      <c r="F17" s="104"/>
      <c r="G17" s="105">
        <f>ABS(E17-F17)</f>
        <v>0</v>
      </c>
      <c r="H17" s="86"/>
      <c r="I17" s="86"/>
      <c r="J17" s="86"/>
      <c r="K17" s="87"/>
    </row>
    <row r="18" spans="2:11" ht="12.75">
      <c r="B18" s="85"/>
      <c r="C18" s="86"/>
      <c r="D18" s="103">
        <v>2</v>
      </c>
      <c r="E18" s="104"/>
      <c r="F18" s="104"/>
      <c r="G18" s="105">
        <f>ABS(E18-F18)</f>
        <v>0</v>
      </c>
      <c r="H18" s="86"/>
      <c r="I18" s="86"/>
      <c r="J18" s="86"/>
      <c r="K18" s="87"/>
    </row>
    <row r="19" spans="2:11" ht="12.75">
      <c r="B19" s="85"/>
      <c r="C19" s="86"/>
      <c r="D19" s="103">
        <v>3</v>
      </c>
      <c r="E19" s="104"/>
      <c r="F19" s="104"/>
      <c r="G19" s="105">
        <f>ABS(E19-F19)</f>
        <v>0</v>
      </c>
      <c r="H19" s="86"/>
      <c r="I19" s="86"/>
      <c r="J19" s="86"/>
      <c r="K19" s="87"/>
    </row>
    <row r="20" spans="2:11" ht="12.75">
      <c r="B20" s="85"/>
      <c r="C20" s="86"/>
      <c r="D20" s="103">
        <v>4</v>
      </c>
      <c r="E20" s="104"/>
      <c r="F20" s="104"/>
      <c r="G20" s="105">
        <f>ABS(E20-F20)</f>
        <v>0</v>
      </c>
      <c r="H20" s="86"/>
      <c r="I20" s="86"/>
      <c r="J20" s="86"/>
      <c r="K20" s="87"/>
    </row>
    <row r="21" spans="2:11" ht="12.75">
      <c r="B21" s="85"/>
      <c r="C21" s="86"/>
      <c r="D21" s="103">
        <v>5</v>
      </c>
      <c r="E21" s="104"/>
      <c r="F21" s="104"/>
      <c r="G21" s="105">
        <f>ABS(E21-F21)</f>
        <v>0</v>
      </c>
      <c r="H21" s="86"/>
      <c r="I21" s="86"/>
      <c r="J21" s="86"/>
      <c r="K21" s="87"/>
    </row>
    <row r="22" spans="2:11" ht="12.75">
      <c r="B22" s="85"/>
      <c r="C22" s="86"/>
      <c r="D22" s="85"/>
      <c r="E22" s="86"/>
      <c r="F22" s="91" t="s">
        <v>18</v>
      </c>
      <c r="G22" s="105">
        <f>SUM(G17:G21)</f>
        <v>0</v>
      </c>
      <c r="H22" s="86"/>
      <c r="I22" s="86"/>
      <c r="J22" s="86"/>
      <c r="K22" s="87"/>
    </row>
    <row r="23" spans="2:11" ht="15.75">
      <c r="B23" s="85"/>
      <c r="C23" s="86"/>
      <c r="D23" s="85"/>
      <c r="E23" s="86"/>
      <c r="F23" s="91" t="s">
        <v>73</v>
      </c>
      <c r="G23" s="105">
        <f>G22/5</f>
        <v>0</v>
      </c>
      <c r="H23" s="86"/>
      <c r="I23" s="86"/>
      <c r="J23" s="86"/>
      <c r="K23" s="87"/>
    </row>
    <row r="24" spans="2:11" ht="12.75">
      <c r="B24" s="85"/>
      <c r="C24" s="86"/>
      <c r="D24" s="85"/>
      <c r="E24" s="86"/>
      <c r="F24" s="86"/>
      <c r="G24" s="87"/>
      <c r="H24" s="86"/>
      <c r="I24" s="86"/>
      <c r="J24" s="86"/>
      <c r="K24" s="87"/>
    </row>
    <row r="25" spans="2:11" ht="15.75">
      <c r="B25" s="85"/>
      <c r="C25" s="86"/>
      <c r="D25" s="106" t="s">
        <v>19</v>
      </c>
      <c r="E25" s="86" t="s">
        <v>74</v>
      </c>
      <c r="F25" s="86"/>
      <c r="G25" s="87"/>
      <c r="H25" s="86"/>
      <c r="I25" s="86"/>
      <c r="J25" s="86"/>
      <c r="K25" s="87"/>
    </row>
    <row r="26" spans="2:11" ht="13.5" thickBot="1">
      <c r="B26" s="85"/>
      <c r="C26" s="86"/>
      <c r="D26" s="107" t="s">
        <v>19</v>
      </c>
      <c r="E26" s="108">
        <f>G23</f>
        <v>0</v>
      </c>
      <c r="F26" s="109" t="s">
        <v>20</v>
      </c>
      <c r="G26" s="96">
        <f>G23*4.33</f>
        <v>0</v>
      </c>
      <c r="H26" s="86"/>
      <c r="I26" s="86"/>
      <c r="J26" s="86"/>
      <c r="K26" s="87"/>
    </row>
    <row r="27" spans="2:11" ht="12.75">
      <c r="B27" s="85"/>
      <c r="C27" s="86"/>
      <c r="D27" s="86"/>
      <c r="E27" s="86"/>
      <c r="F27" s="86"/>
      <c r="G27" s="86"/>
      <c r="H27" s="86"/>
      <c r="I27" s="86"/>
      <c r="J27" s="86"/>
      <c r="K27" s="87"/>
    </row>
    <row r="28" spans="2:11" ht="12.75">
      <c r="B28" s="85"/>
      <c r="C28" s="86"/>
      <c r="D28" s="86"/>
      <c r="E28" s="86"/>
      <c r="F28" s="86"/>
      <c r="G28" s="86"/>
      <c r="H28" s="86"/>
      <c r="I28" s="86"/>
      <c r="J28" s="86"/>
      <c r="K28" s="87"/>
    </row>
    <row r="29" spans="2:11" ht="12.75">
      <c r="B29" s="85"/>
      <c r="C29" s="86"/>
      <c r="D29" s="86"/>
      <c r="E29" s="86"/>
      <c r="F29" s="86"/>
      <c r="G29" s="110"/>
      <c r="H29" s="110"/>
      <c r="I29" s="86"/>
      <c r="J29" s="86"/>
      <c r="K29" s="87"/>
    </row>
    <row r="30" spans="2:11" ht="12.75">
      <c r="B30" s="85"/>
      <c r="C30" s="86"/>
      <c r="D30" s="86"/>
      <c r="E30" s="86"/>
      <c r="F30" s="86"/>
      <c r="G30" s="86"/>
      <c r="H30" s="86"/>
      <c r="I30" s="86"/>
      <c r="J30" s="86"/>
      <c r="K30" s="87"/>
    </row>
    <row r="31" spans="2:11" ht="12.75">
      <c r="B31" s="85"/>
      <c r="C31" s="86"/>
      <c r="D31" s="86"/>
      <c r="E31" s="86"/>
      <c r="F31" s="86"/>
      <c r="G31" s="86"/>
      <c r="H31" s="86"/>
      <c r="I31" s="86"/>
      <c r="J31" s="86"/>
      <c r="K31" s="87"/>
    </row>
    <row r="32" spans="2:11" ht="12.75">
      <c r="B32" s="85"/>
      <c r="C32" s="86"/>
      <c r="D32" s="86"/>
      <c r="E32" s="86"/>
      <c r="F32" s="86"/>
      <c r="G32" s="86"/>
      <c r="H32" s="86"/>
      <c r="I32" s="86"/>
      <c r="J32" s="86"/>
      <c r="K32" s="87"/>
    </row>
    <row r="33" spans="2:11" ht="12.75">
      <c r="B33" s="85"/>
      <c r="C33" s="86"/>
      <c r="D33" s="86"/>
      <c r="E33" s="86"/>
      <c r="F33" s="86"/>
      <c r="G33" s="86"/>
      <c r="H33" s="86"/>
      <c r="I33" s="86"/>
      <c r="J33" s="86"/>
      <c r="K33" s="87"/>
    </row>
    <row r="34" spans="2:11" ht="12.75">
      <c r="B34" s="85"/>
      <c r="C34" s="86"/>
      <c r="D34" s="86"/>
      <c r="E34" s="86"/>
      <c r="F34" s="86"/>
      <c r="G34" s="86"/>
      <c r="H34" s="86"/>
      <c r="I34" s="86"/>
      <c r="J34" s="86"/>
      <c r="K34" s="87"/>
    </row>
    <row r="35" spans="2:11" ht="13.5" thickBot="1">
      <c r="B35" s="85"/>
      <c r="C35" s="86"/>
      <c r="D35" s="86"/>
      <c r="E35" s="86"/>
      <c r="F35" s="86"/>
      <c r="G35" s="86"/>
      <c r="H35" s="86"/>
      <c r="I35" s="86"/>
      <c r="J35" s="86"/>
      <c r="K35" s="87"/>
    </row>
    <row r="36" spans="2:11" ht="12.75">
      <c r="B36" s="85"/>
      <c r="C36" s="86"/>
      <c r="D36" s="88"/>
      <c r="E36" s="90"/>
      <c r="F36" s="90"/>
      <c r="G36" s="97"/>
      <c r="H36" s="86"/>
      <c r="I36" s="86"/>
      <c r="J36" s="86"/>
      <c r="K36" s="87"/>
    </row>
    <row r="37" spans="2:11" ht="12.75">
      <c r="B37" s="85"/>
      <c r="C37" s="86"/>
      <c r="D37" s="122" t="s">
        <v>21</v>
      </c>
      <c r="E37" s="86"/>
      <c r="F37" s="86"/>
      <c r="G37" s="87"/>
      <c r="H37" s="86"/>
      <c r="I37" s="86"/>
      <c r="J37" s="86"/>
      <c r="K37" s="87"/>
    </row>
    <row r="38" spans="2:11" ht="18">
      <c r="B38" s="85"/>
      <c r="C38" s="86"/>
      <c r="D38" s="85"/>
      <c r="E38" s="86"/>
      <c r="F38" s="91" t="s">
        <v>22</v>
      </c>
      <c r="G38" s="142" t="e">
        <f>G26/G9</f>
        <v>#DIV/0!</v>
      </c>
      <c r="H38" s="125"/>
      <c r="I38" s="86"/>
      <c r="J38" s="86"/>
      <c r="K38" s="87"/>
    </row>
    <row r="39" spans="2:11" ht="13.5" thickBot="1">
      <c r="B39" s="85"/>
      <c r="C39" s="86"/>
      <c r="D39" s="92"/>
      <c r="E39" s="93"/>
      <c r="F39" s="93"/>
      <c r="G39" s="96"/>
      <c r="H39" s="86"/>
      <c r="I39" s="86"/>
      <c r="J39" s="86"/>
      <c r="K39" s="87"/>
    </row>
    <row r="40" spans="2:11" ht="12.75">
      <c r="B40" s="85"/>
      <c r="C40" s="86"/>
      <c r="D40" s="86"/>
      <c r="E40" s="86"/>
      <c r="F40" s="86"/>
      <c r="G40" s="110"/>
      <c r="H40" s="110"/>
      <c r="I40" s="86"/>
      <c r="J40" s="86"/>
      <c r="K40" s="87"/>
    </row>
    <row r="41" spans="2:11" ht="12.75">
      <c r="B41" s="77" t="s">
        <v>72</v>
      </c>
      <c r="C41" s="78"/>
      <c r="D41" s="78"/>
      <c r="E41" s="62"/>
      <c r="F41" s="62"/>
      <c r="G41" s="62"/>
      <c r="H41" s="62"/>
      <c r="I41" s="62"/>
      <c r="J41" s="62"/>
      <c r="K41" s="63"/>
    </row>
    <row r="42" spans="2:11" ht="12.75">
      <c r="B42" s="61"/>
      <c r="C42" s="269"/>
      <c r="D42" s="270"/>
      <c r="E42" s="270"/>
      <c r="F42" s="270"/>
      <c r="G42" s="270"/>
      <c r="H42" s="270"/>
      <c r="I42" s="270"/>
      <c r="J42" s="270"/>
      <c r="K42" s="87"/>
    </row>
    <row r="43" spans="2:11" ht="12.75">
      <c r="B43" s="61"/>
      <c r="C43" s="270"/>
      <c r="D43" s="270"/>
      <c r="E43" s="270"/>
      <c r="F43" s="270"/>
      <c r="G43" s="270"/>
      <c r="H43" s="270"/>
      <c r="I43" s="270"/>
      <c r="J43" s="270"/>
      <c r="K43" s="87"/>
    </row>
    <row r="44" spans="2:11" ht="12.75">
      <c r="B44" s="61"/>
      <c r="C44" s="270"/>
      <c r="D44" s="270"/>
      <c r="E44" s="270"/>
      <c r="F44" s="270"/>
      <c r="G44" s="270"/>
      <c r="H44" s="270"/>
      <c r="I44" s="270"/>
      <c r="J44" s="270"/>
      <c r="K44" s="87"/>
    </row>
    <row r="45" spans="2:11" ht="12.75">
      <c r="B45" s="61"/>
      <c r="C45" s="270"/>
      <c r="D45" s="270"/>
      <c r="E45" s="270"/>
      <c r="F45" s="270"/>
      <c r="G45" s="270"/>
      <c r="H45" s="270"/>
      <c r="I45" s="270"/>
      <c r="J45" s="270"/>
      <c r="K45" s="87"/>
    </row>
    <row r="46" spans="2:11" ht="12.75">
      <c r="B46" s="61"/>
      <c r="C46" s="270"/>
      <c r="D46" s="270"/>
      <c r="E46" s="270"/>
      <c r="F46" s="270"/>
      <c r="G46" s="270"/>
      <c r="H46" s="270"/>
      <c r="I46" s="270"/>
      <c r="J46" s="270"/>
      <c r="K46" s="87"/>
    </row>
    <row r="47" spans="2:11" ht="12.75">
      <c r="B47" s="61"/>
      <c r="C47" s="270"/>
      <c r="D47" s="270"/>
      <c r="E47" s="270"/>
      <c r="F47" s="270"/>
      <c r="G47" s="270"/>
      <c r="H47" s="270"/>
      <c r="I47" s="270"/>
      <c r="J47" s="270"/>
      <c r="K47" s="87"/>
    </row>
    <row r="48" spans="2:11" ht="12.75">
      <c r="B48" s="61"/>
      <c r="C48" s="270"/>
      <c r="D48" s="270"/>
      <c r="E48" s="270"/>
      <c r="F48" s="270"/>
      <c r="G48" s="270"/>
      <c r="H48" s="270"/>
      <c r="I48" s="270"/>
      <c r="J48" s="270"/>
      <c r="K48" s="87"/>
    </row>
    <row r="49" spans="2:11" ht="12.75">
      <c r="B49" s="61"/>
      <c r="C49" s="270"/>
      <c r="D49" s="270"/>
      <c r="E49" s="270"/>
      <c r="F49" s="270"/>
      <c r="G49" s="270"/>
      <c r="H49" s="270"/>
      <c r="I49" s="270"/>
      <c r="J49" s="270"/>
      <c r="K49" s="87"/>
    </row>
    <row r="50" spans="2:11" ht="12.75">
      <c r="B50" s="61"/>
      <c r="C50" s="270"/>
      <c r="D50" s="270"/>
      <c r="E50" s="270"/>
      <c r="F50" s="270"/>
      <c r="G50" s="270"/>
      <c r="H50" s="270"/>
      <c r="I50" s="270"/>
      <c r="J50" s="270"/>
      <c r="K50" s="87"/>
    </row>
    <row r="51" spans="2:11" ht="13.5" thickBot="1">
      <c r="B51" s="68"/>
      <c r="C51" s="128"/>
      <c r="D51" s="128"/>
      <c r="E51" s="128"/>
      <c r="F51" s="128"/>
      <c r="G51" s="128"/>
      <c r="H51" s="128"/>
      <c r="I51" s="128"/>
      <c r="J51" s="128"/>
      <c r="K51" s="96"/>
    </row>
  </sheetData>
  <sheetProtection/>
  <mergeCells count="8">
    <mergeCell ref="E3:F3"/>
    <mergeCell ref="G4:H4"/>
    <mergeCell ref="G5:H5"/>
    <mergeCell ref="C42:J50"/>
    <mergeCell ref="G6:H6"/>
    <mergeCell ref="G7:H7"/>
    <mergeCell ref="G8:H8"/>
    <mergeCell ref="G9:H9"/>
  </mergeCells>
  <printOptions horizontalCentered="1"/>
  <pageMargins left="0.75" right="0.75" top="0.5" bottom="0.5" header="0.25" footer="0.25"/>
  <pageSetup horizontalDpi="300" verticalDpi="300" orientation="portrait" r:id="rId2"/>
  <headerFooter alignWithMargins="0">
    <oddFooter>&amp;LQSP 3.11.5  REV 02&amp;CPage 2&amp;R
</oddFooter>
  </headerFooter>
  <customProperties>
    <customPr name="workbookAdvencedSettings" r:id="rId3"/>
    <customPr name="workbookExecutionSettings" r:id="rId4"/>
    <customPr name="workbookGatewaySettings" r:id="rId5"/>
  </customProperties>
  <drawing r:id="rId1"/>
</worksheet>
</file>

<file path=xl/worksheets/sheet4.xml><?xml version="1.0" encoding="utf-8"?>
<worksheet xmlns="http://schemas.openxmlformats.org/spreadsheetml/2006/main" xmlns:r="http://schemas.openxmlformats.org/officeDocument/2006/relationships">
  <dimension ref="A1:R107"/>
  <sheetViews>
    <sheetView showGridLines="0" zoomScaleSheetLayoutView="100" zoomScalePageLayoutView="0" workbookViewId="0" topLeftCell="A1">
      <pane ySplit="1" topLeftCell="A68" activePane="bottomLeft" state="frozen"/>
      <selection pane="topLeft" activeCell="R8" sqref="R8"/>
      <selection pane="bottomLeft" activeCell="G106" sqref="G106"/>
    </sheetView>
  </sheetViews>
  <sheetFormatPr defaultColWidth="6.8515625" defaultRowHeight="12.75"/>
  <cols>
    <col min="1" max="1" width="1.28515625" style="4" customWidth="1"/>
    <col min="2" max="2" width="7.8515625" style="4" customWidth="1"/>
    <col min="3" max="3" width="6.140625" style="4" customWidth="1"/>
    <col min="4" max="4" width="6.421875" style="4" customWidth="1"/>
    <col min="5" max="5" width="5.28125" style="4" customWidth="1"/>
    <col min="6" max="6" width="6.00390625" style="4" customWidth="1"/>
    <col min="7" max="7" width="7.28125" style="4" customWidth="1"/>
    <col min="8" max="9" width="6.140625" style="4" customWidth="1"/>
    <col min="10" max="10" width="5.7109375" style="4" customWidth="1"/>
    <col min="11" max="11" width="5.8515625" style="4" customWidth="1"/>
    <col min="12" max="12" width="7.28125" style="4" customWidth="1"/>
    <col min="13" max="13" width="5.28125" style="4" customWidth="1"/>
    <col min="14" max="14" width="6.140625" style="4" customWidth="1"/>
    <col min="15" max="15" width="5.28125" style="4" customWidth="1"/>
    <col min="16" max="16" width="7.7109375" style="4" customWidth="1"/>
    <col min="17" max="17" width="6.8515625" style="4" customWidth="1"/>
    <col min="18" max="18" width="8.421875" style="4" bestFit="1" customWidth="1"/>
    <col min="19" max="16384" width="6.8515625" style="4" customWidth="1"/>
  </cols>
  <sheetData>
    <row r="1" spans="1:16" ht="20.25">
      <c r="A1" s="17"/>
      <c r="B1" s="6" t="s">
        <v>61</v>
      </c>
      <c r="C1" s="11"/>
      <c r="D1" s="11"/>
      <c r="E1" s="11"/>
      <c r="F1" s="11"/>
      <c r="G1" s="11"/>
      <c r="H1" s="11"/>
      <c r="I1" s="11"/>
      <c r="J1" s="11"/>
      <c r="K1" s="11"/>
      <c r="L1" s="11"/>
      <c r="M1" s="11"/>
      <c r="N1" s="11"/>
      <c r="O1" s="18"/>
      <c r="P1" s="18"/>
    </row>
    <row r="2" spans="1:16" ht="20.25">
      <c r="A2" s="152"/>
      <c r="B2" s="152"/>
      <c r="C2" s="152"/>
      <c r="D2" s="152"/>
      <c r="E2" s="152"/>
      <c r="F2" s="152"/>
      <c r="G2" s="152"/>
      <c r="H2" s="152"/>
      <c r="I2" s="152"/>
      <c r="J2" s="152"/>
      <c r="K2" s="152"/>
      <c r="L2" s="152"/>
      <c r="M2" s="152"/>
      <c r="N2" s="152"/>
      <c r="O2" s="152"/>
      <c r="P2" s="152"/>
    </row>
    <row r="3" spans="1:16" ht="12.75" customHeight="1">
      <c r="A3" s="17"/>
      <c r="B3" s="19"/>
      <c r="C3" s="275" t="s">
        <v>88</v>
      </c>
      <c r="D3" s="276"/>
      <c r="E3" s="283"/>
      <c r="F3" s="284"/>
      <c r="G3" s="111"/>
      <c r="H3" s="112" t="s">
        <v>26</v>
      </c>
      <c r="I3" s="277"/>
      <c r="J3" s="278"/>
      <c r="K3" s="20"/>
      <c r="L3" s="112" t="s">
        <v>1</v>
      </c>
      <c r="M3" s="277"/>
      <c r="N3" s="278"/>
      <c r="O3" s="17"/>
      <c r="P3" s="17"/>
    </row>
    <row r="4" spans="1:16" ht="12.75">
      <c r="A4" s="17"/>
      <c r="B4" s="19"/>
      <c r="C4" s="130"/>
      <c r="D4" s="8" t="s">
        <v>24</v>
      </c>
      <c r="E4" s="277"/>
      <c r="F4" s="278"/>
      <c r="G4" s="113"/>
      <c r="H4" s="8" t="s">
        <v>2</v>
      </c>
      <c r="I4" s="277"/>
      <c r="J4" s="278"/>
      <c r="K4" s="14"/>
      <c r="L4" s="8" t="s">
        <v>3</v>
      </c>
      <c r="M4" s="277"/>
      <c r="N4" s="278"/>
      <c r="O4" s="17"/>
      <c r="P4" s="17"/>
    </row>
    <row r="5" spans="1:16" ht="12.75">
      <c r="A5" s="17"/>
      <c r="B5" s="19"/>
      <c r="C5" s="130"/>
      <c r="D5" s="8" t="s">
        <v>62</v>
      </c>
      <c r="E5" s="277"/>
      <c r="F5" s="278"/>
      <c r="G5" s="113"/>
      <c r="H5" s="8" t="s">
        <v>27</v>
      </c>
      <c r="I5" s="277"/>
      <c r="J5" s="278"/>
      <c r="K5" s="14"/>
      <c r="L5" s="8" t="s">
        <v>6</v>
      </c>
      <c r="M5" s="277"/>
      <c r="N5" s="278"/>
      <c r="O5" s="17"/>
      <c r="P5" s="17"/>
    </row>
    <row r="6" spans="1:16" ht="12.75">
      <c r="A6" s="17"/>
      <c r="B6" s="19"/>
      <c r="C6" s="130"/>
      <c r="D6" s="8" t="s">
        <v>4</v>
      </c>
      <c r="E6" s="277"/>
      <c r="F6" s="278"/>
      <c r="G6" s="113"/>
      <c r="H6" s="8" t="s">
        <v>8</v>
      </c>
      <c r="I6" s="277"/>
      <c r="J6" s="278"/>
      <c r="K6" s="14"/>
      <c r="L6" s="8" t="s">
        <v>28</v>
      </c>
      <c r="M6" s="277"/>
      <c r="N6" s="278"/>
      <c r="O6" s="17"/>
      <c r="P6" s="17"/>
    </row>
    <row r="7" spans="1:16" ht="12.75">
      <c r="A7" s="17"/>
      <c r="B7" s="19"/>
      <c r="C7" s="130"/>
      <c r="D7" s="8" t="s">
        <v>7</v>
      </c>
      <c r="E7" s="277"/>
      <c r="F7" s="278"/>
      <c r="G7" s="113"/>
      <c r="H7" s="8" t="s">
        <v>11</v>
      </c>
      <c r="I7" s="277"/>
      <c r="J7" s="278"/>
      <c r="K7" s="14"/>
      <c r="L7" s="8" t="s">
        <v>9</v>
      </c>
      <c r="M7" s="277"/>
      <c r="N7" s="278"/>
      <c r="O7" s="17"/>
      <c r="P7" s="17"/>
    </row>
    <row r="8" spans="1:16" ht="12.75">
      <c r="A8" s="17"/>
      <c r="B8" s="19"/>
      <c r="C8" s="129"/>
      <c r="D8" s="116" t="s">
        <v>10</v>
      </c>
      <c r="E8" s="277"/>
      <c r="F8" s="278"/>
      <c r="G8" s="115"/>
      <c r="H8" s="116" t="s">
        <v>13</v>
      </c>
      <c r="I8" s="277"/>
      <c r="J8" s="278"/>
      <c r="K8" s="9"/>
      <c r="L8" s="116" t="s">
        <v>12</v>
      </c>
      <c r="M8" s="277"/>
      <c r="N8" s="278"/>
      <c r="O8" s="17"/>
      <c r="P8" s="17"/>
    </row>
    <row r="9" spans="1:16" ht="12.75">
      <c r="A9" s="17"/>
      <c r="B9" s="14"/>
      <c r="C9" s="14"/>
      <c r="D9" s="17"/>
      <c r="E9" s="17"/>
      <c r="F9" s="14"/>
      <c r="G9" s="14"/>
      <c r="H9" s="14"/>
      <c r="I9" s="14"/>
      <c r="J9" s="14"/>
      <c r="K9" s="14"/>
      <c r="L9" s="17"/>
      <c r="M9" s="17"/>
      <c r="N9" s="17"/>
      <c r="O9" s="17"/>
      <c r="P9" s="17"/>
    </row>
    <row r="10" spans="1:17" ht="12.75">
      <c r="A10" s="17"/>
      <c r="B10" s="180" t="s">
        <v>14</v>
      </c>
      <c r="C10" s="181"/>
      <c r="D10" s="182"/>
      <c r="E10" s="182"/>
      <c r="F10" s="181"/>
      <c r="G10" s="181"/>
      <c r="H10" s="181"/>
      <c r="I10" s="181"/>
      <c r="J10" s="181"/>
      <c r="K10" s="181"/>
      <c r="L10" s="182"/>
      <c r="M10" s="182"/>
      <c r="N10" s="182"/>
      <c r="O10" s="182"/>
      <c r="P10" s="182"/>
      <c r="Q10" s="2"/>
    </row>
    <row r="11" spans="1:17" ht="24.75" customHeight="1">
      <c r="A11" s="17"/>
      <c r="B11" s="281" t="s">
        <v>134</v>
      </c>
      <c r="C11" s="281"/>
      <c r="D11" s="281"/>
      <c r="E11" s="281"/>
      <c r="F11" s="281"/>
      <c r="G11" s="281"/>
      <c r="H11" s="281"/>
      <c r="I11" s="281"/>
      <c r="J11" s="281"/>
      <c r="K11" s="281"/>
      <c r="L11" s="281"/>
      <c r="M11" s="281"/>
      <c r="N11" s="281"/>
      <c r="O11" s="281"/>
      <c r="P11" s="281"/>
      <c r="Q11" s="3"/>
    </row>
    <row r="12" spans="1:17" ht="12.75">
      <c r="A12" s="17"/>
      <c r="B12" s="181" t="s">
        <v>135</v>
      </c>
      <c r="C12" s="181"/>
      <c r="D12" s="182"/>
      <c r="E12" s="182"/>
      <c r="F12" s="181"/>
      <c r="G12" s="181"/>
      <c r="H12" s="181"/>
      <c r="I12" s="181"/>
      <c r="J12" s="181"/>
      <c r="K12" s="181"/>
      <c r="L12" s="182"/>
      <c r="M12" s="182"/>
      <c r="N12" s="182"/>
      <c r="O12" s="182"/>
      <c r="P12" s="182"/>
      <c r="Q12" s="2"/>
    </row>
    <row r="13" spans="1:17" ht="12.75">
      <c r="A13" s="17"/>
      <c r="B13" s="182" t="s">
        <v>183</v>
      </c>
      <c r="C13" s="181"/>
      <c r="D13" s="182"/>
      <c r="E13" s="182"/>
      <c r="F13" s="181"/>
      <c r="G13" s="181"/>
      <c r="H13" s="181"/>
      <c r="I13" s="181"/>
      <c r="J13" s="181"/>
      <c r="K13" s="181"/>
      <c r="L13" s="182"/>
      <c r="M13" s="182"/>
      <c r="N13" s="182"/>
      <c r="O13" s="182"/>
      <c r="P13" s="182"/>
      <c r="Q13" s="2"/>
    </row>
    <row r="14" spans="1:16" ht="24.75" customHeight="1">
      <c r="A14" s="17"/>
      <c r="B14" s="281" t="s">
        <v>137</v>
      </c>
      <c r="C14" s="281"/>
      <c r="D14" s="281"/>
      <c r="E14" s="281"/>
      <c r="F14" s="281"/>
      <c r="G14" s="281"/>
      <c r="H14" s="281"/>
      <c r="I14" s="281"/>
      <c r="J14" s="281"/>
      <c r="K14" s="281"/>
      <c r="L14" s="281"/>
      <c r="M14" s="281"/>
      <c r="N14" s="281"/>
      <c r="O14" s="281"/>
      <c r="P14" s="281"/>
    </row>
    <row r="15" spans="1:17" ht="12.75" customHeight="1">
      <c r="A15" s="17"/>
      <c r="B15" s="181" t="s">
        <v>136</v>
      </c>
      <c r="C15" s="181"/>
      <c r="D15" s="182"/>
      <c r="E15" s="182"/>
      <c r="F15" s="181"/>
      <c r="G15" s="181"/>
      <c r="H15" s="181"/>
      <c r="I15" s="181"/>
      <c r="J15" s="181"/>
      <c r="K15" s="181"/>
      <c r="L15" s="182"/>
      <c r="M15" s="182"/>
      <c r="N15" s="182"/>
      <c r="O15" s="182"/>
      <c r="P15" s="182"/>
      <c r="Q15" s="2"/>
    </row>
    <row r="16" spans="1:16" ht="13.5" thickBot="1">
      <c r="A16" s="17"/>
      <c r="B16" s="14"/>
      <c r="C16" s="14"/>
      <c r="D16" s="17"/>
      <c r="E16" s="17"/>
      <c r="F16" s="14"/>
      <c r="G16" s="14"/>
      <c r="H16" s="14"/>
      <c r="I16" s="14"/>
      <c r="J16" s="14"/>
      <c r="K16" s="14"/>
      <c r="L16" s="17"/>
      <c r="M16" s="17"/>
      <c r="N16" s="17"/>
      <c r="O16" s="17"/>
      <c r="P16" s="17"/>
    </row>
    <row r="17" spans="1:16" ht="12.75" customHeight="1">
      <c r="A17" s="17"/>
      <c r="B17" s="21" t="s">
        <v>15</v>
      </c>
      <c r="C17" s="22" t="s">
        <v>29</v>
      </c>
      <c r="D17" s="273" t="str">
        <f>IF((M4&gt;="a"),M4," ")</f>
        <v> </v>
      </c>
      <c r="E17" s="273"/>
      <c r="F17" s="274"/>
      <c r="G17" s="23" t="s">
        <v>15</v>
      </c>
      <c r="H17" s="22" t="s">
        <v>30</v>
      </c>
      <c r="I17" s="273" t="str">
        <f>IF((M5&gt;="a"),M5," ")</f>
        <v> </v>
      </c>
      <c r="J17" s="273"/>
      <c r="K17" s="274"/>
      <c r="L17" s="21" t="s">
        <v>15</v>
      </c>
      <c r="M17" s="22" t="s">
        <v>31</v>
      </c>
      <c r="N17" s="273" t="str">
        <f>IF((M6&gt;="a"),M6," ")</f>
        <v> </v>
      </c>
      <c r="O17" s="273"/>
      <c r="P17" s="274"/>
    </row>
    <row r="18" spans="1:16" ht="24.75" customHeight="1">
      <c r="A18" s="17"/>
      <c r="B18" s="24" t="s">
        <v>32</v>
      </c>
      <c r="C18" s="10" t="s">
        <v>138</v>
      </c>
      <c r="D18" s="10"/>
      <c r="E18" s="25"/>
      <c r="F18" s="26"/>
      <c r="G18" s="24" t="s">
        <v>32</v>
      </c>
      <c r="H18" s="10" t="s">
        <v>138</v>
      </c>
      <c r="I18" s="10"/>
      <c r="J18" s="25"/>
      <c r="K18" s="26"/>
      <c r="L18" s="24" t="s">
        <v>32</v>
      </c>
      <c r="M18" s="10" t="s">
        <v>138</v>
      </c>
      <c r="N18" s="10"/>
      <c r="O18" s="25"/>
      <c r="P18" s="26"/>
    </row>
    <row r="19" spans="1:17" ht="12.75">
      <c r="A19" s="17"/>
      <c r="B19" s="27" t="s">
        <v>33</v>
      </c>
      <c r="C19" s="28">
        <v>1</v>
      </c>
      <c r="D19" s="28">
        <v>2</v>
      </c>
      <c r="E19" s="29">
        <v>3</v>
      </c>
      <c r="F19" s="30" t="s">
        <v>34</v>
      </c>
      <c r="G19" s="27" t="s">
        <v>33</v>
      </c>
      <c r="H19" s="28">
        <v>1</v>
      </c>
      <c r="I19" s="28">
        <v>2</v>
      </c>
      <c r="J19" s="29">
        <v>3</v>
      </c>
      <c r="K19" s="30" t="s">
        <v>34</v>
      </c>
      <c r="L19" s="27" t="s">
        <v>33</v>
      </c>
      <c r="M19" s="28">
        <v>1</v>
      </c>
      <c r="N19" s="28">
        <v>2</v>
      </c>
      <c r="O19" s="29">
        <v>3</v>
      </c>
      <c r="P19" s="30" t="s">
        <v>34</v>
      </c>
      <c r="Q19" s="148" t="s">
        <v>114</v>
      </c>
    </row>
    <row r="20" spans="1:17" s="170" customFormat="1" ht="12.75" customHeight="1">
      <c r="A20" s="167"/>
      <c r="B20" s="168">
        <v>1</v>
      </c>
      <c r="C20" s="54"/>
      <c r="D20" s="54"/>
      <c r="E20" s="54"/>
      <c r="F20" s="169" t="str">
        <f aca="true" t="shared" si="0" ref="F20:F29">IF(COUNT(C20)=1,ABS((MAX(C20:E20))-(MIN(C20:E20)))," ")</f>
        <v> </v>
      </c>
      <c r="G20" s="168">
        <v>1</v>
      </c>
      <c r="H20" s="54"/>
      <c r="I20" s="54"/>
      <c r="J20" s="54"/>
      <c r="K20" s="169" t="str">
        <f aca="true" t="shared" si="1" ref="K20:K29">IF(COUNT(H20)=1,ABS((MAX(H20:J20))-(MIN(H20:J20)))," ")</f>
        <v> </v>
      </c>
      <c r="L20" s="168">
        <v>1</v>
      </c>
      <c r="M20" s="54"/>
      <c r="N20" s="54"/>
      <c r="O20" s="54"/>
      <c r="P20" s="169" t="str">
        <f aca="true" t="shared" si="2" ref="P20:P29">IF(COUNT(M20)=1,ABS((MAX(M20:O20))-(MIN(M20:O20)))," ")</f>
        <v> </v>
      </c>
      <c r="Q20" s="170" t="e">
        <f>AVERAGE(C20:E20,H20:J20,M20:O20)</f>
        <v>#DIV/0!</v>
      </c>
    </row>
    <row r="21" spans="1:17" ht="12.75">
      <c r="A21" s="17"/>
      <c r="B21" s="31">
        <v>2</v>
      </c>
      <c r="C21" s="54"/>
      <c r="D21" s="54"/>
      <c r="E21" s="54"/>
      <c r="F21" s="32" t="str">
        <f t="shared" si="0"/>
        <v> </v>
      </c>
      <c r="G21" s="31">
        <v>2</v>
      </c>
      <c r="H21" s="54"/>
      <c r="I21" s="54"/>
      <c r="J21" s="54"/>
      <c r="K21" s="32" t="str">
        <f t="shared" si="1"/>
        <v> </v>
      </c>
      <c r="L21" s="31">
        <v>2</v>
      </c>
      <c r="M21" s="54"/>
      <c r="N21" s="54"/>
      <c r="O21" s="54"/>
      <c r="P21" s="32" t="str">
        <f t="shared" si="2"/>
        <v> </v>
      </c>
      <c r="Q21" s="4" t="e">
        <f aca="true" t="shared" si="3" ref="Q21:Q29">AVERAGE(C21:E21,H21:J21,M21:O21)</f>
        <v>#DIV/0!</v>
      </c>
    </row>
    <row r="22" spans="1:17" ht="12.75" customHeight="1">
      <c r="A22" s="17"/>
      <c r="B22" s="31">
        <v>3</v>
      </c>
      <c r="C22" s="54"/>
      <c r="D22" s="54"/>
      <c r="E22" s="54"/>
      <c r="F22" s="32" t="str">
        <f t="shared" si="0"/>
        <v> </v>
      </c>
      <c r="G22" s="31">
        <v>3</v>
      </c>
      <c r="H22" s="54"/>
      <c r="I22" s="54"/>
      <c r="J22" s="54"/>
      <c r="K22" s="32" t="str">
        <f t="shared" si="1"/>
        <v> </v>
      </c>
      <c r="L22" s="31">
        <v>3</v>
      </c>
      <c r="M22" s="54"/>
      <c r="N22" s="54"/>
      <c r="O22" s="54"/>
      <c r="P22" s="32" t="str">
        <f t="shared" si="2"/>
        <v> </v>
      </c>
      <c r="Q22" s="4" t="e">
        <f>AVERAGE(C22:E22,H22:J22,M22:O22)</f>
        <v>#DIV/0!</v>
      </c>
    </row>
    <row r="23" spans="1:17" ht="12.75">
      <c r="A23" s="17"/>
      <c r="B23" s="31">
        <v>4</v>
      </c>
      <c r="C23" s="54"/>
      <c r="D23" s="54"/>
      <c r="E23" s="54"/>
      <c r="F23" s="32" t="str">
        <f t="shared" si="0"/>
        <v> </v>
      </c>
      <c r="G23" s="31">
        <v>4</v>
      </c>
      <c r="H23" s="54"/>
      <c r="I23" s="54"/>
      <c r="J23" s="54"/>
      <c r="K23" s="32" t="str">
        <f t="shared" si="1"/>
        <v> </v>
      </c>
      <c r="L23" s="31">
        <v>4</v>
      </c>
      <c r="M23" s="54"/>
      <c r="N23" s="54"/>
      <c r="O23" s="54"/>
      <c r="P23" s="32" t="str">
        <f t="shared" si="2"/>
        <v> </v>
      </c>
      <c r="Q23" s="4" t="e">
        <f t="shared" si="3"/>
        <v>#DIV/0!</v>
      </c>
    </row>
    <row r="24" spans="1:17" ht="12.75">
      <c r="A24" s="17"/>
      <c r="B24" s="31">
        <v>5</v>
      </c>
      <c r="C24" s="54"/>
      <c r="D24" s="54"/>
      <c r="E24" s="54"/>
      <c r="F24" s="32" t="str">
        <f t="shared" si="0"/>
        <v> </v>
      </c>
      <c r="G24" s="31">
        <v>5</v>
      </c>
      <c r="H24" s="54"/>
      <c r="I24" s="54"/>
      <c r="J24" s="54"/>
      <c r="K24" s="32" t="str">
        <f t="shared" si="1"/>
        <v> </v>
      </c>
      <c r="L24" s="31">
        <v>5</v>
      </c>
      <c r="M24" s="54"/>
      <c r="N24" s="54"/>
      <c r="O24" s="54"/>
      <c r="P24" s="32" t="str">
        <f t="shared" si="2"/>
        <v> </v>
      </c>
      <c r="Q24" s="4" t="e">
        <f t="shared" si="3"/>
        <v>#DIV/0!</v>
      </c>
    </row>
    <row r="25" spans="1:17" ht="12.75">
      <c r="A25" s="17"/>
      <c r="B25" s="31">
        <v>6</v>
      </c>
      <c r="C25" s="54"/>
      <c r="D25" s="54"/>
      <c r="E25" s="54"/>
      <c r="F25" s="32" t="str">
        <f t="shared" si="0"/>
        <v> </v>
      </c>
      <c r="G25" s="31">
        <v>6</v>
      </c>
      <c r="H25" s="54"/>
      <c r="I25" s="54"/>
      <c r="J25" s="54"/>
      <c r="K25" s="32" t="str">
        <f t="shared" si="1"/>
        <v> </v>
      </c>
      <c r="L25" s="31">
        <v>6</v>
      </c>
      <c r="M25" s="54"/>
      <c r="N25" s="54"/>
      <c r="O25" s="54"/>
      <c r="P25" s="32" t="str">
        <f t="shared" si="2"/>
        <v> </v>
      </c>
      <c r="Q25" s="4" t="e">
        <f t="shared" si="3"/>
        <v>#DIV/0!</v>
      </c>
    </row>
    <row r="26" spans="1:17" ht="12.75">
      <c r="A26" s="17"/>
      <c r="B26" s="31">
        <v>7</v>
      </c>
      <c r="C26" s="54"/>
      <c r="D26" s="54"/>
      <c r="E26" s="54"/>
      <c r="F26" s="32" t="str">
        <f t="shared" si="0"/>
        <v> </v>
      </c>
      <c r="G26" s="31">
        <v>7</v>
      </c>
      <c r="H26" s="54"/>
      <c r="I26" s="54"/>
      <c r="J26" s="54"/>
      <c r="K26" s="32" t="str">
        <f t="shared" si="1"/>
        <v> </v>
      </c>
      <c r="L26" s="31">
        <v>7</v>
      </c>
      <c r="M26" s="54"/>
      <c r="N26" s="54"/>
      <c r="O26" s="54"/>
      <c r="P26" s="32" t="str">
        <f t="shared" si="2"/>
        <v> </v>
      </c>
      <c r="Q26" s="4" t="e">
        <f t="shared" si="3"/>
        <v>#DIV/0!</v>
      </c>
    </row>
    <row r="27" spans="1:17" ht="12.75">
      <c r="A27" s="17"/>
      <c r="B27" s="31">
        <v>8</v>
      </c>
      <c r="C27" s="54"/>
      <c r="D27" s="54"/>
      <c r="E27" s="54"/>
      <c r="F27" s="32" t="str">
        <f t="shared" si="0"/>
        <v> </v>
      </c>
      <c r="G27" s="31">
        <v>8</v>
      </c>
      <c r="H27" s="54"/>
      <c r="I27" s="54"/>
      <c r="J27" s="54"/>
      <c r="K27" s="32" t="str">
        <f t="shared" si="1"/>
        <v> </v>
      </c>
      <c r="L27" s="31">
        <v>8</v>
      </c>
      <c r="M27" s="54"/>
      <c r="N27" s="54"/>
      <c r="O27" s="54"/>
      <c r="P27" s="163" t="str">
        <f t="shared" si="2"/>
        <v> </v>
      </c>
      <c r="Q27" s="4" t="e">
        <f t="shared" si="3"/>
        <v>#DIV/0!</v>
      </c>
    </row>
    <row r="28" spans="1:17" ht="12.75">
      <c r="A28" s="17"/>
      <c r="B28" s="31">
        <v>9</v>
      </c>
      <c r="C28" s="54"/>
      <c r="D28" s="54"/>
      <c r="E28" s="54"/>
      <c r="F28" s="32" t="str">
        <f t="shared" si="0"/>
        <v> </v>
      </c>
      <c r="G28" s="31">
        <v>9</v>
      </c>
      <c r="H28" s="54"/>
      <c r="I28" s="54"/>
      <c r="J28" s="54"/>
      <c r="K28" s="32" t="str">
        <f t="shared" si="1"/>
        <v> </v>
      </c>
      <c r="L28" s="31">
        <v>9</v>
      </c>
      <c r="M28" s="54"/>
      <c r="N28" s="54"/>
      <c r="O28" s="54"/>
      <c r="P28" s="32" t="str">
        <f t="shared" si="2"/>
        <v> </v>
      </c>
      <c r="Q28" s="4" t="e">
        <f t="shared" si="3"/>
        <v>#DIV/0!</v>
      </c>
    </row>
    <row r="29" spans="1:17" ht="12.75">
      <c r="A29" s="17"/>
      <c r="B29" s="31">
        <v>10</v>
      </c>
      <c r="C29" s="54"/>
      <c r="D29" s="54"/>
      <c r="E29" s="54"/>
      <c r="F29" s="32" t="str">
        <f t="shared" si="0"/>
        <v> </v>
      </c>
      <c r="G29" s="31">
        <v>10</v>
      </c>
      <c r="H29" s="54"/>
      <c r="I29" s="54"/>
      <c r="J29" s="54"/>
      <c r="K29" s="32" t="str">
        <f t="shared" si="1"/>
        <v> </v>
      </c>
      <c r="L29" s="31">
        <v>10</v>
      </c>
      <c r="M29" s="54"/>
      <c r="N29" s="54"/>
      <c r="O29" s="54"/>
      <c r="P29" s="32" t="str">
        <f t="shared" si="2"/>
        <v> </v>
      </c>
      <c r="Q29" s="4" t="e">
        <f t="shared" si="3"/>
        <v>#DIV/0!</v>
      </c>
    </row>
    <row r="30" spans="1:16" ht="12.75">
      <c r="A30" s="17"/>
      <c r="B30" s="31" t="s">
        <v>35</v>
      </c>
      <c r="C30" s="33" t="str">
        <f>IF(COUNT(C20)=1,SUM(C20:C29)," ")</f>
        <v> </v>
      </c>
      <c r="D30" s="33" t="str">
        <f>IF(COUNT(D20)=1,SUM(D20:D29)," ")</f>
        <v> </v>
      </c>
      <c r="E30" s="33" t="str">
        <f>IF(COUNT(E20)=1,SUM(E20:E29)," ")</f>
        <v> </v>
      </c>
      <c r="F30" s="33" t="str">
        <f>IF(COUNT(F20)=1,SUM(F20:F29)," ")</f>
        <v> </v>
      </c>
      <c r="G30" s="31" t="s">
        <v>35</v>
      </c>
      <c r="H30" s="33" t="str">
        <f>IF(COUNT(H20)=1,SUM(H20:H29)," ")</f>
        <v> </v>
      </c>
      <c r="I30" s="33" t="str">
        <f>IF(COUNT(I20)=1,SUM(I20:I29)," ")</f>
        <v> </v>
      </c>
      <c r="J30" s="33" t="str">
        <f>IF(COUNT(J20)=1,SUM(J20:J29)," ")</f>
        <v> </v>
      </c>
      <c r="K30" s="33" t="str">
        <f>IF(COUNT(K20)=1,SUM(K20:K29)," ")</f>
        <v> </v>
      </c>
      <c r="L30" s="31" t="s">
        <v>35</v>
      </c>
      <c r="M30" s="33" t="str">
        <f>IF(COUNT(M20)=1,SUM(M20:M29)," ")</f>
        <v> </v>
      </c>
      <c r="N30" s="33" t="str">
        <f>IF(COUNT(N20)=1,SUM(N20:N29)," ")</f>
        <v> </v>
      </c>
      <c r="O30" s="33" t="str">
        <f>IF(COUNT(O20)=1,SUM(O20:O29)," ")</f>
        <v> </v>
      </c>
      <c r="P30" s="32" t="str">
        <f>IF(COUNT(P20)=1,SUM(P20:P29)," ")</f>
        <v> </v>
      </c>
    </row>
    <row r="31" spans="1:17" ht="15.75">
      <c r="A31" s="17"/>
      <c r="B31" s="31" t="s">
        <v>36</v>
      </c>
      <c r="C31" s="33" t="str">
        <f>IF(COUNT(C20)=1,AVERAGE(C20:C29)," ")</f>
        <v> </v>
      </c>
      <c r="D31" s="33" t="str">
        <f>IF(COUNT(D20)=1,AVERAGE(D20:D29)," ")</f>
        <v> </v>
      </c>
      <c r="E31" s="33" t="str">
        <f>IF(COUNT(E20)=1,AVERAGE(E20:E29)," ")</f>
        <v> </v>
      </c>
      <c r="F31" s="33" t="str">
        <f>IF(COUNT(F20)=1,AVERAGE(F20:F29)," ")</f>
        <v> </v>
      </c>
      <c r="G31" s="31" t="s">
        <v>36</v>
      </c>
      <c r="H31" s="33" t="str">
        <f>IF(COUNT(H20)=1,AVERAGE(H20:H29)," ")</f>
        <v> </v>
      </c>
      <c r="I31" s="33" t="str">
        <f>IF(COUNT(I20)=1,AVERAGE(I20:I29)," ")</f>
        <v> </v>
      </c>
      <c r="J31" s="33" t="str">
        <f>IF(COUNT(J20)=1,AVERAGE(J20:J29)," ")</f>
        <v> </v>
      </c>
      <c r="K31" s="33" t="str">
        <f>IF(COUNT(K20)=1,AVERAGE(K20:K29)," ")</f>
        <v> </v>
      </c>
      <c r="L31" s="31" t="s">
        <v>36</v>
      </c>
      <c r="M31" s="33" t="str">
        <f>IF(COUNT(M20)=1,AVERAGE(M20:M29)," ")</f>
        <v> </v>
      </c>
      <c r="N31" s="33" t="str">
        <f>IF(COUNT(N20)=1,AVERAGE(N20:N29)," ")</f>
        <v> </v>
      </c>
      <c r="O31" s="33" t="str">
        <f>IF(COUNT(O20)=1,AVERAGE(O20:O29)," ")</f>
        <v> </v>
      </c>
      <c r="P31" s="32" t="str">
        <f>IF(COUNT(P20)=1,AVERAGE(P20:P29)," ")</f>
        <v> </v>
      </c>
      <c r="Q31" s="148" t="s">
        <v>115</v>
      </c>
    </row>
    <row r="32" spans="1:17" ht="15.75">
      <c r="A32" s="17"/>
      <c r="B32" s="34"/>
      <c r="C32" s="35" t="s">
        <v>37</v>
      </c>
      <c r="D32" s="35" t="s">
        <v>38</v>
      </c>
      <c r="E32" s="35" t="s">
        <v>39</v>
      </c>
      <c r="F32" s="36" t="s">
        <v>40</v>
      </c>
      <c r="G32" s="34"/>
      <c r="H32" s="35" t="s">
        <v>37</v>
      </c>
      <c r="I32" s="35" t="s">
        <v>38</v>
      </c>
      <c r="J32" s="35" t="s">
        <v>39</v>
      </c>
      <c r="K32" s="35" t="s">
        <v>41</v>
      </c>
      <c r="L32" s="34"/>
      <c r="M32" s="35" t="s">
        <v>37</v>
      </c>
      <c r="N32" s="35" t="s">
        <v>38</v>
      </c>
      <c r="O32" s="35" t="s">
        <v>39</v>
      </c>
      <c r="P32" s="36" t="s">
        <v>42</v>
      </c>
      <c r="Q32" s="4" t="e">
        <f>MAX(Q20:Q29)-MIN(Q20:Q29)</f>
        <v>#DIV/0!</v>
      </c>
    </row>
    <row r="33" spans="1:16" ht="12.75">
      <c r="A33" s="17"/>
      <c r="B33" s="34"/>
      <c r="C33" s="14"/>
      <c r="D33" s="14"/>
      <c r="E33" s="14"/>
      <c r="F33" s="26"/>
      <c r="G33" s="34"/>
      <c r="H33" s="14"/>
      <c r="I33" s="14"/>
      <c r="J33" s="14"/>
      <c r="K33" s="26"/>
      <c r="L33" s="34"/>
      <c r="M33" s="14"/>
      <c r="N33" s="14"/>
      <c r="O33" s="14"/>
      <c r="P33" s="26"/>
    </row>
    <row r="34" spans="1:16" ht="12.75">
      <c r="A34" s="17"/>
      <c r="B34" s="34"/>
      <c r="C34" s="8" t="s">
        <v>89</v>
      </c>
      <c r="D34" s="131" t="s">
        <v>90</v>
      </c>
      <c r="E34" s="131"/>
      <c r="F34" s="132"/>
      <c r="G34" s="123"/>
      <c r="H34" s="8" t="s">
        <v>91</v>
      </c>
      <c r="I34" s="131" t="s">
        <v>90</v>
      </c>
      <c r="J34" s="131"/>
      <c r="K34" s="132"/>
      <c r="L34" s="123"/>
      <c r="M34" s="8" t="s">
        <v>92</v>
      </c>
      <c r="N34" s="131" t="s">
        <v>90</v>
      </c>
      <c r="O34" s="131"/>
      <c r="P34" s="132"/>
    </row>
    <row r="35" spans="1:16" ht="12.75">
      <c r="A35" s="17"/>
      <c r="B35" s="34"/>
      <c r="C35" s="14"/>
      <c r="D35" s="11" t="s">
        <v>138</v>
      </c>
      <c r="E35" s="12"/>
      <c r="F35" s="13"/>
      <c r="G35" s="34"/>
      <c r="H35" s="14"/>
      <c r="I35" s="11" t="s">
        <v>138</v>
      </c>
      <c r="J35" s="12"/>
      <c r="K35" s="13"/>
      <c r="L35" s="34"/>
      <c r="M35" s="14"/>
      <c r="N35" s="11" t="s">
        <v>138</v>
      </c>
      <c r="O35" s="12"/>
      <c r="P35" s="13"/>
    </row>
    <row r="36" spans="1:16" ht="12.75">
      <c r="A36" s="17"/>
      <c r="B36" s="34"/>
      <c r="C36" s="14"/>
      <c r="D36" s="14"/>
      <c r="E36" s="14"/>
      <c r="F36" s="26"/>
      <c r="G36" s="34"/>
      <c r="H36" s="14"/>
      <c r="I36" s="14"/>
      <c r="J36" s="14"/>
      <c r="K36" s="26"/>
      <c r="L36" s="34"/>
      <c r="M36" s="14"/>
      <c r="N36" s="14"/>
      <c r="O36" s="14"/>
      <c r="P36" s="26"/>
    </row>
    <row r="37" spans="1:16" ht="16.5" thickBot="1">
      <c r="A37" s="17"/>
      <c r="B37" s="37"/>
      <c r="C37" s="38" t="s">
        <v>43</v>
      </c>
      <c r="D37" s="279" t="str">
        <f>IF(COUNT(C31)=1,AVERAGE(C31:E31)," ")</f>
        <v> </v>
      </c>
      <c r="E37" s="279"/>
      <c r="F37" s="280"/>
      <c r="G37" s="37"/>
      <c r="H37" s="38" t="s">
        <v>44</v>
      </c>
      <c r="I37" s="279" t="str">
        <f>IF(COUNT(H31)=1,AVERAGE(H31:J31)," ")</f>
        <v> </v>
      </c>
      <c r="J37" s="279"/>
      <c r="K37" s="280"/>
      <c r="L37" s="37"/>
      <c r="M37" s="38" t="s">
        <v>45</v>
      </c>
      <c r="N37" s="279" t="str">
        <f>IF(COUNT(M31)=1,AVERAGE(M31:O31)," ")</f>
        <v> </v>
      </c>
      <c r="O37" s="279"/>
      <c r="P37" s="280"/>
    </row>
    <row r="38" spans="1:18" ht="13.5" thickBot="1">
      <c r="A38" s="14"/>
      <c r="B38" s="14"/>
      <c r="C38" s="7"/>
      <c r="D38" s="44"/>
      <c r="E38" s="11"/>
      <c r="F38" s="14"/>
      <c r="G38" s="14"/>
      <c r="H38" s="7"/>
      <c r="I38" s="44"/>
      <c r="J38" s="11"/>
      <c r="K38" s="14"/>
      <c r="L38" s="14"/>
      <c r="M38" s="7"/>
      <c r="N38" s="44"/>
      <c r="O38" s="11"/>
      <c r="P38" s="14"/>
      <c r="Q38" s="86"/>
      <c r="R38" s="86"/>
    </row>
    <row r="39" spans="1:16" ht="15.75">
      <c r="A39" s="17"/>
      <c r="B39" s="150" t="s">
        <v>46</v>
      </c>
      <c r="C39" s="127"/>
      <c r="D39" s="127"/>
      <c r="E39" s="127"/>
      <c r="F39" s="127"/>
      <c r="G39" s="127"/>
      <c r="H39" s="127"/>
      <c r="I39" s="127"/>
      <c r="J39" s="127"/>
      <c r="K39" s="127"/>
      <c r="L39" s="127"/>
      <c r="M39" s="127"/>
      <c r="N39" s="127"/>
      <c r="O39" s="127"/>
      <c r="P39" s="50"/>
    </row>
    <row r="40" spans="1:16" ht="12.75">
      <c r="A40" s="17"/>
      <c r="B40" s="34"/>
      <c r="C40" s="14"/>
      <c r="D40" s="14"/>
      <c r="E40" s="14"/>
      <c r="F40" s="14"/>
      <c r="G40" s="14"/>
      <c r="H40" s="14"/>
      <c r="I40" s="14"/>
      <c r="J40" s="14"/>
      <c r="K40" s="14"/>
      <c r="L40" s="14"/>
      <c r="M40" s="14"/>
      <c r="N40" s="14"/>
      <c r="O40" s="14"/>
      <c r="P40" s="26"/>
    </row>
    <row r="41" spans="1:16" ht="15.75">
      <c r="A41" s="17"/>
      <c r="B41" s="40" t="s">
        <v>63</v>
      </c>
      <c r="C41" s="9" t="s">
        <v>47</v>
      </c>
      <c r="D41" s="9"/>
      <c r="E41" s="9"/>
      <c r="F41" s="14"/>
      <c r="G41" s="15" t="e">
        <f>IF(COUNT(P31)=1,(F31+K31+P31),(F31+K31))</f>
        <v>#VALUE!</v>
      </c>
      <c r="H41" s="41" t="s">
        <v>48</v>
      </c>
      <c r="I41" s="165" t="e">
        <f>G41/G42</f>
        <v>#VALUE!</v>
      </c>
      <c r="J41" s="10"/>
      <c r="K41" s="14"/>
      <c r="L41" s="14"/>
      <c r="M41" s="14"/>
      <c r="N41" s="14"/>
      <c r="O41" s="14"/>
      <c r="P41" s="26"/>
    </row>
    <row r="42" spans="1:16" ht="12.75">
      <c r="A42" s="17"/>
      <c r="B42" s="34"/>
      <c r="C42" s="14" t="s">
        <v>49</v>
      </c>
      <c r="D42" s="14"/>
      <c r="E42" s="14"/>
      <c r="F42" s="14"/>
      <c r="G42" s="56" t="str">
        <f>"     "&amp;IF(ISNUMBER($O$29)=TRUE,3,IF(ISNUMBER(J29)=TRUE,2,"All yellow cells above must be used for at least 2 Operators"))</f>
        <v>     All yellow cells above must be used for at least 2 Operators</v>
      </c>
      <c r="H42" s="14"/>
      <c r="I42" s="14"/>
      <c r="J42" s="14"/>
      <c r="K42" s="14"/>
      <c r="L42" s="14"/>
      <c r="M42" s="14"/>
      <c r="N42" s="14"/>
      <c r="O42" s="14"/>
      <c r="P42" s="26"/>
    </row>
    <row r="43" spans="1:16" ht="12.75">
      <c r="A43" s="17"/>
      <c r="B43" s="34"/>
      <c r="C43" s="14"/>
      <c r="D43" s="14"/>
      <c r="E43" s="14"/>
      <c r="F43" s="14"/>
      <c r="G43" s="43"/>
      <c r="H43" s="14"/>
      <c r="I43" s="14"/>
      <c r="J43" s="14"/>
      <c r="K43" s="14"/>
      <c r="L43" s="14"/>
      <c r="M43" s="14"/>
      <c r="N43" s="14"/>
      <c r="O43" s="14"/>
      <c r="P43" s="26"/>
    </row>
    <row r="44" spans="1:16" ht="15.75">
      <c r="A44" s="17"/>
      <c r="B44" s="40" t="s">
        <v>64</v>
      </c>
      <c r="C44" s="11" t="s">
        <v>65</v>
      </c>
      <c r="D44" s="11"/>
      <c r="E44" s="11"/>
      <c r="F44" s="14">
        <f>IF((COUNT(C20:E20)=2),D79,D80)</f>
        <v>2.58</v>
      </c>
      <c r="G44" s="43" t="s">
        <v>50</v>
      </c>
      <c r="H44" s="166" t="e">
        <f>I41</f>
        <v>#VALUE!</v>
      </c>
      <c r="I44" s="45"/>
      <c r="J44" s="46" t="s">
        <v>48</v>
      </c>
      <c r="K44" s="164" t="e">
        <f>F44*H44</f>
        <v>#VALUE!</v>
      </c>
      <c r="L44" s="10"/>
      <c r="M44" s="114" t="s">
        <v>51</v>
      </c>
      <c r="N44" s="14"/>
      <c r="O44" s="14"/>
      <c r="P44" s="26"/>
    </row>
    <row r="45" spans="1:16" ht="12.75">
      <c r="A45" s="17"/>
      <c r="B45" s="40"/>
      <c r="C45" s="11"/>
      <c r="D45" s="11"/>
      <c r="E45" s="11"/>
      <c r="F45" s="14"/>
      <c r="G45" s="43"/>
      <c r="H45" s="44"/>
      <c r="I45" s="45"/>
      <c r="J45" s="46"/>
      <c r="K45" s="47"/>
      <c r="L45" s="11"/>
      <c r="M45" s="14"/>
      <c r="N45" s="14"/>
      <c r="O45" s="14"/>
      <c r="P45" s="26"/>
    </row>
    <row r="46" spans="1:16" ht="13.5" thickBot="1">
      <c r="A46" s="17"/>
      <c r="B46" s="55" t="s">
        <v>110</v>
      </c>
      <c r="C46" s="11"/>
      <c r="D46" s="11"/>
      <c r="E46" s="11"/>
      <c r="F46" s="14"/>
      <c r="G46" s="43"/>
      <c r="H46" s="44"/>
      <c r="I46" s="45"/>
      <c r="J46" s="46"/>
      <c r="K46" s="47"/>
      <c r="L46" s="11"/>
      <c r="M46" s="14"/>
      <c r="N46" s="14"/>
      <c r="O46" s="14"/>
      <c r="P46" s="26"/>
    </row>
    <row r="47" spans="1:16" ht="12.75">
      <c r="A47" s="17"/>
      <c r="B47" s="16" t="s">
        <v>52</v>
      </c>
      <c r="C47" s="49"/>
      <c r="D47" s="49"/>
      <c r="E47" s="49"/>
      <c r="F47" s="49"/>
      <c r="G47" s="49"/>
      <c r="H47" s="49"/>
      <c r="I47" s="49"/>
      <c r="J47" s="49"/>
      <c r="K47" s="49"/>
      <c r="L47" s="49"/>
      <c r="M47" s="49"/>
      <c r="N47" s="49"/>
      <c r="O47" s="49"/>
      <c r="P47" s="50"/>
    </row>
    <row r="48" spans="1:16" ht="12.75">
      <c r="A48" s="17"/>
      <c r="B48" s="34"/>
      <c r="C48" s="14"/>
      <c r="D48" s="14"/>
      <c r="E48" s="14"/>
      <c r="F48" s="14"/>
      <c r="G48" s="14"/>
      <c r="H48" s="14"/>
      <c r="I48" s="14"/>
      <c r="J48" s="14"/>
      <c r="K48" s="14"/>
      <c r="L48" s="14"/>
      <c r="M48" s="14"/>
      <c r="N48" s="14"/>
      <c r="O48" s="14"/>
      <c r="P48" s="26"/>
    </row>
    <row r="49" spans="1:16" ht="15.75">
      <c r="A49" s="17"/>
      <c r="B49" s="40" t="s">
        <v>119</v>
      </c>
      <c r="C49" s="11" t="s">
        <v>104</v>
      </c>
      <c r="D49" s="11"/>
      <c r="E49" s="166" t="e">
        <f>I41</f>
        <v>#VALUE!</v>
      </c>
      <c r="F49" s="11"/>
      <c r="G49" s="43" t="s">
        <v>50</v>
      </c>
      <c r="H49" s="11">
        <f>IF((COUNT(C20:E20)=2),E79,E80)</f>
        <v>0.5908</v>
      </c>
      <c r="I49" s="11"/>
      <c r="J49" s="46" t="s">
        <v>48</v>
      </c>
      <c r="K49" s="165" t="e">
        <f>E49*H49</f>
        <v>#VALUE!</v>
      </c>
      <c r="L49" s="10"/>
      <c r="M49" s="14"/>
      <c r="N49" s="14"/>
      <c r="O49" s="14"/>
      <c r="P49" s="26"/>
    </row>
    <row r="50" spans="1:16" ht="12.75">
      <c r="A50" s="17"/>
      <c r="B50" s="34"/>
      <c r="C50" s="14"/>
      <c r="D50" s="14"/>
      <c r="E50" s="14"/>
      <c r="F50" s="14"/>
      <c r="G50" s="14"/>
      <c r="H50" s="14"/>
      <c r="I50" s="14"/>
      <c r="J50" s="14"/>
      <c r="K50" s="14"/>
      <c r="L50" s="14"/>
      <c r="M50" s="14"/>
      <c r="N50" s="14"/>
      <c r="O50" s="14"/>
      <c r="P50" s="26"/>
    </row>
    <row r="51" spans="1:16" ht="12.75">
      <c r="A51" s="17"/>
      <c r="B51" s="55" t="s">
        <v>106</v>
      </c>
      <c r="C51" s="14"/>
      <c r="D51" s="14"/>
      <c r="E51" s="14"/>
      <c r="F51" s="14"/>
      <c r="G51" s="14"/>
      <c r="H51" s="14"/>
      <c r="I51" s="14"/>
      <c r="J51" s="14"/>
      <c r="K51" s="14"/>
      <c r="L51" s="14"/>
      <c r="M51" s="14"/>
      <c r="N51" s="14"/>
      <c r="O51" s="14"/>
      <c r="P51" s="26"/>
    </row>
    <row r="52" spans="1:16" ht="13.5" thickBot="1">
      <c r="A52" s="17"/>
      <c r="B52" s="37"/>
      <c r="C52" s="48"/>
      <c r="D52" s="48"/>
      <c r="E52" s="48"/>
      <c r="F52" s="48"/>
      <c r="G52" s="48"/>
      <c r="H52" s="48"/>
      <c r="I52" s="48"/>
      <c r="J52" s="48"/>
      <c r="K52" s="48"/>
      <c r="L52" s="48"/>
      <c r="M52" s="48"/>
      <c r="N52" s="48"/>
      <c r="O52" s="48"/>
      <c r="P52" s="39"/>
    </row>
    <row r="53" spans="1:16" ht="12.75">
      <c r="A53" s="17"/>
      <c r="B53" s="16" t="s">
        <v>54</v>
      </c>
      <c r="C53" s="49"/>
      <c r="D53" s="49"/>
      <c r="E53" s="49"/>
      <c r="F53" s="49"/>
      <c r="G53" s="49"/>
      <c r="H53" s="49"/>
      <c r="I53" s="49"/>
      <c r="J53" s="49"/>
      <c r="K53" s="49"/>
      <c r="L53" s="49"/>
      <c r="M53" s="49"/>
      <c r="N53" s="49"/>
      <c r="O53" s="49"/>
      <c r="P53" s="50"/>
    </row>
    <row r="54" spans="1:16" ht="12.75">
      <c r="A54" s="17"/>
      <c r="B54" s="34"/>
      <c r="C54" s="14"/>
      <c r="D54" s="14"/>
      <c r="E54" s="14"/>
      <c r="F54" s="14"/>
      <c r="G54" s="14"/>
      <c r="H54" s="14"/>
      <c r="I54" s="14"/>
      <c r="J54" s="14"/>
      <c r="K54" s="14"/>
      <c r="L54" s="14"/>
      <c r="M54" s="14"/>
      <c r="N54" s="14"/>
      <c r="O54" s="14"/>
      <c r="P54" s="26"/>
    </row>
    <row r="55" spans="1:16" ht="15.75">
      <c r="A55" s="17"/>
      <c r="B55" s="40" t="s">
        <v>66</v>
      </c>
      <c r="C55" s="11" t="s">
        <v>55</v>
      </c>
      <c r="D55" s="11"/>
      <c r="E55" s="11"/>
      <c r="F55" s="11"/>
      <c r="G55" s="11"/>
      <c r="H55" s="44">
        <f>MAX(D37,I37,N37)</f>
        <v>0</v>
      </c>
      <c r="I55" s="11"/>
      <c r="J55" s="41" t="s">
        <v>56</v>
      </c>
      <c r="K55" s="44">
        <f>MIN(D37,I37,N37)</f>
        <v>0</v>
      </c>
      <c r="L55" s="11"/>
      <c r="M55" s="41" t="s">
        <v>48</v>
      </c>
      <c r="N55" s="42">
        <f>H55-K55</f>
        <v>0</v>
      </c>
      <c r="O55" s="10"/>
      <c r="P55" s="26"/>
    </row>
    <row r="56" spans="1:16" ht="12.75">
      <c r="A56" s="17"/>
      <c r="B56" s="34"/>
      <c r="C56" s="14"/>
      <c r="D56" s="14"/>
      <c r="E56" s="46"/>
      <c r="F56" s="14"/>
      <c r="G56" s="14"/>
      <c r="H56" s="14"/>
      <c r="I56" s="14"/>
      <c r="J56" s="14"/>
      <c r="K56" s="14"/>
      <c r="L56" s="14"/>
      <c r="M56" s="14"/>
      <c r="N56" s="14"/>
      <c r="O56" s="14"/>
      <c r="P56" s="26"/>
    </row>
    <row r="57" spans="1:16" ht="15.75">
      <c r="A57" s="17"/>
      <c r="B57" s="40" t="s">
        <v>120</v>
      </c>
      <c r="C57" s="56" t="s">
        <v>122</v>
      </c>
      <c r="D57" s="11"/>
      <c r="E57" s="86"/>
      <c r="F57" s="86"/>
      <c r="G57" s="86"/>
      <c r="H57" s="151">
        <f>N55</f>
        <v>0</v>
      </c>
      <c r="I57" s="144">
        <f>IF((COUNTA(J5:J6)=2),I79,I80)</f>
        <v>0.5231</v>
      </c>
      <c r="J57" s="145" t="e">
        <f>K49</f>
        <v>#VALUE!</v>
      </c>
      <c r="K57" s="41">
        <f>COUNT(C20:C29)</f>
        <v>0</v>
      </c>
      <c r="L57" s="143">
        <f>COUNT(C20:E20)</f>
        <v>0</v>
      </c>
      <c r="M57" s="46" t="s">
        <v>48</v>
      </c>
      <c r="N57" s="42" t="e">
        <f>SQRT((H57*I57)^2-(J57^2/(K57*L57)))</f>
        <v>#VALUE!</v>
      </c>
      <c r="O57" s="10"/>
      <c r="P57" s="26"/>
    </row>
    <row r="58" spans="1:16" ht="12.75">
      <c r="A58" s="17"/>
      <c r="B58" s="34"/>
      <c r="C58" s="14"/>
      <c r="D58" s="14"/>
      <c r="E58" s="14"/>
      <c r="F58" s="14"/>
      <c r="G58" s="14"/>
      <c r="H58" s="14"/>
      <c r="I58" s="14"/>
      <c r="J58" s="14"/>
      <c r="K58" s="14"/>
      <c r="L58" s="14"/>
      <c r="M58" s="14"/>
      <c r="N58" s="14"/>
      <c r="O58" s="14"/>
      <c r="P58" s="26"/>
    </row>
    <row r="59" spans="1:16" ht="12.75">
      <c r="A59" s="17"/>
      <c r="B59" s="55" t="s">
        <v>109</v>
      </c>
      <c r="C59" s="14"/>
      <c r="D59" s="14"/>
      <c r="E59" s="14"/>
      <c r="F59" s="14"/>
      <c r="G59" s="14"/>
      <c r="H59" s="14"/>
      <c r="I59" s="14"/>
      <c r="J59" s="14"/>
      <c r="K59" s="14"/>
      <c r="L59" s="14"/>
      <c r="M59" s="14"/>
      <c r="N59" s="14"/>
      <c r="O59" s="14"/>
      <c r="P59" s="26"/>
    </row>
    <row r="60" spans="1:16" ht="13.5" thickBot="1">
      <c r="A60" s="17"/>
      <c r="B60" s="37"/>
      <c r="C60" s="48"/>
      <c r="D60" s="48"/>
      <c r="E60" s="48"/>
      <c r="F60" s="48"/>
      <c r="G60" s="48"/>
      <c r="H60" s="48"/>
      <c r="I60" s="48"/>
      <c r="J60" s="48"/>
      <c r="K60" s="48"/>
      <c r="L60" s="48"/>
      <c r="M60" s="48"/>
      <c r="N60" s="48"/>
      <c r="O60" s="48"/>
      <c r="P60" s="39"/>
    </row>
    <row r="61" spans="1:16" ht="12.75">
      <c r="A61" s="17"/>
      <c r="B61" s="16" t="s">
        <v>57</v>
      </c>
      <c r="C61" s="49"/>
      <c r="D61" s="49"/>
      <c r="E61" s="49"/>
      <c r="F61" s="49"/>
      <c r="G61" s="49"/>
      <c r="H61" s="49"/>
      <c r="I61" s="49"/>
      <c r="J61" s="49"/>
      <c r="K61" s="49"/>
      <c r="L61" s="49"/>
      <c r="M61" s="49"/>
      <c r="N61" s="49"/>
      <c r="O61" s="146"/>
      <c r="P61" s="147"/>
    </row>
    <row r="62" spans="1:16" ht="12.75">
      <c r="A62" s="17"/>
      <c r="B62" s="34"/>
      <c r="C62" s="14"/>
      <c r="D62" s="14"/>
      <c r="E62" s="14"/>
      <c r="F62" s="14"/>
      <c r="G62" s="14"/>
      <c r="H62" s="14"/>
      <c r="I62" s="14"/>
      <c r="J62" s="14"/>
      <c r="K62" s="14"/>
      <c r="L62" s="14"/>
      <c r="M62" s="14"/>
      <c r="N62" s="14"/>
      <c r="O62" s="14"/>
      <c r="P62" s="26"/>
    </row>
    <row r="63" spans="1:16" ht="14.25">
      <c r="A63" s="17"/>
      <c r="B63" s="40" t="s">
        <v>121</v>
      </c>
      <c r="C63" s="51"/>
      <c r="D63" s="43" t="s">
        <v>123</v>
      </c>
      <c r="E63" s="51"/>
      <c r="F63" s="51"/>
      <c r="G63" s="52" t="e">
        <f>N57</f>
        <v>#VALUE!</v>
      </c>
      <c r="H63" s="41" t="s">
        <v>58</v>
      </c>
      <c r="I63" s="44" t="e">
        <f>K49</f>
        <v>#VALUE!</v>
      </c>
      <c r="J63" s="11"/>
      <c r="K63" s="41" t="s">
        <v>48</v>
      </c>
      <c r="L63" s="53" t="e">
        <f>SQRT((G63^2)+(I63^2))</f>
        <v>#VALUE!</v>
      </c>
      <c r="M63" s="14"/>
      <c r="N63" s="14"/>
      <c r="O63" s="14"/>
      <c r="P63" s="26"/>
    </row>
    <row r="64" spans="1:16" ht="13.5" thickBot="1">
      <c r="A64" s="17"/>
      <c r="B64" s="34"/>
      <c r="C64" s="14"/>
      <c r="D64" s="14"/>
      <c r="E64" s="14"/>
      <c r="F64" s="14"/>
      <c r="G64" s="14"/>
      <c r="H64" s="14"/>
      <c r="I64" s="14"/>
      <c r="J64" s="14"/>
      <c r="K64" s="14"/>
      <c r="L64" s="14"/>
      <c r="M64" s="14"/>
      <c r="N64" s="14"/>
      <c r="O64" s="14"/>
      <c r="P64" s="26"/>
    </row>
    <row r="65" spans="1:16" ht="12.75">
      <c r="A65" s="17"/>
      <c r="B65" s="16" t="s">
        <v>113</v>
      </c>
      <c r="C65" s="49"/>
      <c r="D65" s="49"/>
      <c r="E65" s="49"/>
      <c r="F65" s="49"/>
      <c r="G65" s="49"/>
      <c r="H65" s="49"/>
      <c r="I65" s="49"/>
      <c r="J65" s="49"/>
      <c r="K65" s="49"/>
      <c r="L65" s="49"/>
      <c r="M65" s="49"/>
      <c r="N65" s="49"/>
      <c r="O65" s="146"/>
      <c r="P65" s="147"/>
    </row>
    <row r="66" spans="1:16" ht="12.75">
      <c r="A66" s="17"/>
      <c r="B66" s="34"/>
      <c r="C66" s="14"/>
      <c r="D66" s="14"/>
      <c r="E66" s="14"/>
      <c r="F66" s="14"/>
      <c r="G66" s="14"/>
      <c r="H66" s="14"/>
      <c r="I66" s="14"/>
      <c r="J66" s="14"/>
      <c r="K66" s="14"/>
      <c r="L66" s="14"/>
      <c r="M66" s="14"/>
      <c r="N66" s="14"/>
      <c r="O66" s="14"/>
      <c r="P66" s="26"/>
    </row>
    <row r="67" spans="1:16" ht="15.75">
      <c r="A67" s="17"/>
      <c r="B67" s="40" t="s">
        <v>124</v>
      </c>
      <c r="C67" s="51"/>
      <c r="D67" s="43" t="s">
        <v>116</v>
      </c>
      <c r="E67" s="51"/>
      <c r="F67" s="51"/>
      <c r="G67" s="52" t="e">
        <f>Q32</f>
        <v>#DIV/0!</v>
      </c>
      <c r="H67" s="41" t="s">
        <v>50</v>
      </c>
      <c r="I67" s="144">
        <f>IF((COUNTA(J15:J15)=2),M79,M80)</f>
        <v>0.3146</v>
      </c>
      <c r="J67" s="11"/>
      <c r="K67" s="41" t="s">
        <v>48</v>
      </c>
      <c r="L67" s="53" t="e">
        <f>G67*I67</f>
        <v>#DIV/0!</v>
      </c>
      <c r="M67" s="14"/>
      <c r="N67" s="14"/>
      <c r="O67" s="14"/>
      <c r="P67" s="26"/>
    </row>
    <row r="68" spans="1:16" ht="12.75">
      <c r="A68" s="17"/>
      <c r="B68" s="40"/>
      <c r="C68" s="51"/>
      <c r="D68" s="43"/>
      <c r="E68" s="51"/>
      <c r="F68" s="51"/>
      <c r="G68" s="52"/>
      <c r="H68" s="41"/>
      <c r="I68" s="44"/>
      <c r="J68" s="11"/>
      <c r="K68" s="41"/>
      <c r="L68" s="53"/>
      <c r="M68" s="14"/>
      <c r="N68" s="14"/>
      <c r="O68" s="14"/>
      <c r="P68" s="26"/>
    </row>
    <row r="69" spans="1:16" ht="12.75">
      <c r="A69" s="17"/>
      <c r="B69" s="55" t="s">
        <v>117</v>
      </c>
      <c r="C69" s="14"/>
      <c r="D69" s="14"/>
      <c r="E69" s="14"/>
      <c r="F69" s="14"/>
      <c r="G69" s="14"/>
      <c r="H69" s="14"/>
      <c r="I69" s="14"/>
      <c r="J69" s="14"/>
      <c r="K69" s="14"/>
      <c r="L69" s="14"/>
      <c r="M69" s="14"/>
      <c r="N69" s="14"/>
      <c r="O69" s="14"/>
      <c r="P69" s="26"/>
    </row>
    <row r="70" spans="1:16" ht="13.5" thickBot="1">
      <c r="A70" s="17"/>
      <c r="B70" s="34"/>
      <c r="C70" s="14"/>
      <c r="D70" s="14"/>
      <c r="E70" s="14"/>
      <c r="F70" s="14"/>
      <c r="G70" s="14"/>
      <c r="H70" s="14"/>
      <c r="I70" s="14"/>
      <c r="J70" s="14"/>
      <c r="K70" s="14"/>
      <c r="L70" s="14"/>
      <c r="M70" s="14"/>
      <c r="N70" s="14"/>
      <c r="O70" s="14"/>
      <c r="P70" s="26"/>
    </row>
    <row r="71" spans="1:16" ht="12.75">
      <c r="A71" s="17"/>
      <c r="B71" s="16" t="s">
        <v>118</v>
      </c>
      <c r="C71" s="49"/>
      <c r="D71" s="49"/>
      <c r="E71" s="49"/>
      <c r="F71" s="49"/>
      <c r="G71" s="49"/>
      <c r="H71" s="49"/>
      <c r="I71" s="49"/>
      <c r="J71" s="49"/>
      <c r="K71" s="49"/>
      <c r="L71" s="49"/>
      <c r="M71" s="49"/>
      <c r="N71" s="49"/>
      <c r="O71" s="146"/>
      <c r="P71" s="147"/>
    </row>
    <row r="72" spans="1:16" ht="12.75">
      <c r="A72" s="17"/>
      <c r="B72" s="34"/>
      <c r="C72" s="14"/>
      <c r="D72" s="14"/>
      <c r="E72" s="14"/>
      <c r="F72" s="14"/>
      <c r="G72" s="14"/>
      <c r="H72" s="14"/>
      <c r="I72" s="14"/>
      <c r="J72" s="14"/>
      <c r="K72" s="14"/>
      <c r="L72" s="14"/>
      <c r="M72" s="14"/>
      <c r="N72" s="14"/>
      <c r="O72" s="14"/>
      <c r="P72" s="26"/>
    </row>
    <row r="73" spans="1:16" ht="14.25">
      <c r="A73" s="17"/>
      <c r="B73" s="40" t="s">
        <v>125</v>
      </c>
      <c r="C73" s="51"/>
      <c r="D73" s="43" t="s">
        <v>126</v>
      </c>
      <c r="E73" s="51"/>
      <c r="F73" s="51"/>
      <c r="G73" s="52" t="e">
        <f>L63</f>
        <v>#VALUE!</v>
      </c>
      <c r="H73" s="41" t="s">
        <v>58</v>
      </c>
      <c r="I73" s="44" t="e">
        <f>L67</f>
        <v>#DIV/0!</v>
      </c>
      <c r="J73" s="11"/>
      <c r="K73" s="41" t="s">
        <v>48</v>
      </c>
      <c r="L73" s="53" t="e">
        <f>SQRT((G73^2)+(I73^2))</f>
        <v>#VALUE!</v>
      </c>
      <c r="M73" s="14"/>
      <c r="N73" s="14"/>
      <c r="O73" s="14"/>
      <c r="P73" s="26"/>
    </row>
    <row r="74" spans="1:17" ht="13.5" thickBot="1">
      <c r="A74" s="17"/>
      <c r="B74" s="37"/>
      <c r="C74" s="48"/>
      <c r="D74" s="48"/>
      <c r="E74" s="48"/>
      <c r="F74" s="48"/>
      <c r="G74" s="48"/>
      <c r="H74" s="48"/>
      <c r="I74" s="48"/>
      <c r="J74" s="48"/>
      <c r="K74" s="48"/>
      <c r="L74" s="48"/>
      <c r="M74" s="48"/>
      <c r="N74" s="48"/>
      <c r="O74" s="48"/>
      <c r="P74" s="39"/>
      <c r="Q74" s="17"/>
    </row>
    <row r="75" spans="1:17" ht="12.75">
      <c r="A75" s="17"/>
      <c r="B75" s="14"/>
      <c r="C75" s="14"/>
      <c r="D75" s="14"/>
      <c r="E75" s="14"/>
      <c r="F75" s="14"/>
      <c r="G75" s="14"/>
      <c r="H75" s="14"/>
      <c r="I75" s="14"/>
      <c r="J75" s="14"/>
      <c r="K75" s="14"/>
      <c r="L75" s="14"/>
      <c r="M75" s="14"/>
      <c r="N75" s="14"/>
      <c r="O75" s="14"/>
      <c r="P75" s="14"/>
      <c r="Q75" s="17"/>
    </row>
    <row r="76" spans="1:17" ht="12.75">
      <c r="A76" s="17"/>
      <c r="B76" s="282" t="s">
        <v>107</v>
      </c>
      <c r="C76" s="282"/>
      <c r="D76" s="282"/>
      <c r="E76" s="282"/>
      <c r="F76" s="282"/>
      <c r="G76" s="282"/>
      <c r="H76" s="282"/>
      <c r="I76" s="282"/>
      <c r="J76" s="282"/>
      <c r="K76" s="282"/>
      <c r="L76" s="282"/>
      <c r="M76" s="282"/>
      <c r="N76" s="282"/>
      <c r="O76" s="282"/>
      <c r="P76" s="282"/>
      <c r="Q76" s="17"/>
    </row>
    <row r="77" spans="1:17" ht="12.75">
      <c r="A77" s="17"/>
      <c r="B77" s="282"/>
      <c r="C77" s="282"/>
      <c r="D77" s="282"/>
      <c r="E77" s="282"/>
      <c r="F77" s="282"/>
      <c r="G77" s="282"/>
      <c r="H77" s="282"/>
      <c r="I77" s="282"/>
      <c r="J77" s="282"/>
      <c r="K77" s="282"/>
      <c r="L77" s="282"/>
      <c r="M77" s="282"/>
      <c r="N77" s="282"/>
      <c r="O77" s="282"/>
      <c r="P77" s="282"/>
      <c r="Q77" s="17"/>
    </row>
    <row r="78" spans="1:17" ht="15.75">
      <c r="A78" s="17"/>
      <c r="B78" s="17"/>
      <c r="C78" s="35" t="s">
        <v>111</v>
      </c>
      <c r="D78" s="35" t="s">
        <v>60</v>
      </c>
      <c r="E78" s="35" t="s">
        <v>105</v>
      </c>
      <c r="F78" s="43"/>
      <c r="G78" s="43"/>
      <c r="H78" s="35" t="s">
        <v>112</v>
      </c>
      <c r="I78" s="35" t="s">
        <v>108</v>
      </c>
      <c r="J78" s="43"/>
      <c r="K78" s="17"/>
      <c r="L78" s="35" t="s">
        <v>59</v>
      </c>
      <c r="M78" s="35" t="s">
        <v>228</v>
      </c>
      <c r="N78" s="17"/>
      <c r="O78" s="17"/>
      <c r="P78" s="17"/>
      <c r="Q78" s="17"/>
    </row>
    <row r="79" spans="1:17" ht="12.75">
      <c r="A79" s="17"/>
      <c r="B79" s="17"/>
      <c r="C79" s="35">
        <v>2</v>
      </c>
      <c r="D79" s="35">
        <v>3.27</v>
      </c>
      <c r="E79" s="35">
        <v>0.8862</v>
      </c>
      <c r="F79" s="43"/>
      <c r="G79" s="43"/>
      <c r="H79" s="35">
        <v>2</v>
      </c>
      <c r="I79" s="35">
        <v>0.7071</v>
      </c>
      <c r="J79" s="43"/>
      <c r="K79" s="17"/>
      <c r="L79" s="35">
        <v>9</v>
      </c>
      <c r="M79" s="35">
        <v>0.3249</v>
      </c>
      <c r="N79" s="17"/>
      <c r="O79" s="17"/>
      <c r="P79" s="17"/>
      <c r="Q79" s="17"/>
    </row>
    <row r="80" spans="1:17" ht="12.75">
      <c r="A80" s="17"/>
      <c r="B80" s="17"/>
      <c r="C80" s="35">
        <v>3</v>
      </c>
      <c r="D80" s="35">
        <v>2.58</v>
      </c>
      <c r="E80" s="35">
        <v>0.5908</v>
      </c>
      <c r="F80" s="43"/>
      <c r="G80" s="43"/>
      <c r="H80" s="35">
        <v>3</v>
      </c>
      <c r="I80" s="35">
        <v>0.5231</v>
      </c>
      <c r="J80" s="43"/>
      <c r="K80" s="17"/>
      <c r="L80" s="35">
        <v>10</v>
      </c>
      <c r="M80" s="35">
        <v>0.3146</v>
      </c>
      <c r="N80" s="17"/>
      <c r="O80" s="17"/>
      <c r="P80" s="17"/>
      <c r="Q80" s="17"/>
    </row>
    <row r="81" spans="1:17" ht="13.5" thickBot="1">
      <c r="A81" s="17"/>
      <c r="B81" s="17"/>
      <c r="C81" s="43"/>
      <c r="D81" s="43"/>
      <c r="E81" s="43"/>
      <c r="F81" s="43"/>
      <c r="G81" s="43"/>
      <c r="H81" s="43"/>
      <c r="I81" s="43"/>
      <c r="J81" s="43"/>
      <c r="K81" s="17"/>
      <c r="L81" s="43"/>
      <c r="M81" s="43"/>
      <c r="N81" s="17"/>
      <c r="O81" s="17"/>
      <c r="P81" s="17"/>
      <c r="Q81" s="17"/>
    </row>
    <row r="82" spans="2:17" ht="12.75">
      <c r="B82" s="16" t="s">
        <v>129</v>
      </c>
      <c r="C82" s="49"/>
      <c r="D82" s="49"/>
      <c r="E82" s="49"/>
      <c r="F82" s="49"/>
      <c r="G82" s="49"/>
      <c r="H82" s="49"/>
      <c r="I82" s="49"/>
      <c r="J82" s="49"/>
      <c r="K82" s="49"/>
      <c r="L82" s="49"/>
      <c r="M82" s="49"/>
      <c r="N82" s="49"/>
      <c r="O82" s="146"/>
      <c r="P82" s="147"/>
      <c r="Q82" s="17"/>
    </row>
    <row r="83" spans="2:18" ht="12.75">
      <c r="B83" s="34"/>
      <c r="C83" s="14"/>
      <c r="D83" s="14"/>
      <c r="E83" s="14"/>
      <c r="F83" s="14"/>
      <c r="G83" s="14"/>
      <c r="H83" s="14"/>
      <c r="I83" s="14"/>
      <c r="J83" s="14"/>
      <c r="K83" s="14"/>
      <c r="L83" s="14"/>
      <c r="M83" s="14"/>
      <c r="N83" s="14"/>
      <c r="O83" s="14"/>
      <c r="P83" s="26"/>
      <c r="R83" s="17"/>
    </row>
    <row r="84" spans="2:16" ht="15.75">
      <c r="B84" s="40" t="s">
        <v>127</v>
      </c>
      <c r="C84" s="51"/>
      <c r="D84" s="43" t="s">
        <v>128</v>
      </c>
      <c r="E84" s="51"/>
      <c r="F84" s="51"/>
      <c r="G84" s="52" t="e">
        <f>L63</f>
        <v>#VALUE!</v>
      </c>
      <c r="H84" s="41" t="s">
        <v>53</v>
      </c>
      <c r="I84" s="44" t="e">
        <f>L73</f>
        <v>#VALUE!</v>
      </c>
      <c r="J84" s="11"/>
      <c r="K84" s="41" t="s">
        <v>48</v>
      </c>
      <c r="L84" s="149" t="e">
        <f>G84/I84</f>
        <v>#VALUE!</v>
      </c>
      <c r="M84" s="14"/>
      <c r="N84" s="14"/>
      <c r="O84" s="14"/>
      <c r="P84" s="26"/>
    </row>
    <row r="85" spans="2:17" ht="13.5" thickBot="1">
      <c r="B85" s="37"/>
      <c r="C85" s="48"/>
      <c r="D85" s="48"/>
      <c r="E85" s="48"/>
      <c r="F85" s="48"/>
      <c r="G85" s="48"/>
      <c r="H85" s="48"/>
      <c r="I85" s="48"/>
      <c r="J85" s="48"/>
      <c r="K85" s="48"/>
      <c r="L85" s="48"/>
      <c r="M85" s="48"/>
      <c r="N85" s="48"/>
      <c r="O85" s="48"/>
      <c r="P85" s="39"/>
      <c r="Q85" s="17"/>
    </row>
    <row r="86" spans="2:17" ht="10.5" customHeight="1">
      <c r="B86" s="14"/>
      <c r="C86" s="14"/>
      <c r="D86" s="14"/>
      <c r="E86" s="14"/>
      <c r="F86" s="14"/>
      <c r="G86" s="14"/>
      <c r="H86" s="14"/>
      <c r="I86" s="14"/>
      <c r="J86" s="14"/>
      <c r="K86" s="14"/>
      <c r="L86" s="14"/>
      <c r="M86" s="14"/>
      <c r="N86" s="14"/>
      <c r="O86" s="14"/>
      <c r="P86" s="14"/>
      <c r="Q86" s="17"/>
    </row>
    <row r="87" ht="12.75">
      <c r="L87" s="5"/>
    </row>
    <row r="97" ht="12.75">
      <c r="P97" s="148"/>
    </row>
    <row r="102" ht="12.75" customHeight="1" thickBot="1"/>
    <row r="103" spans="2:17" ht="12.75">
      <c r="B103" s="16" t="s">
        <v>130</v>
      </c>
      <c r="C103" s="49"/>
      <c r="D103" s="49"/>
      <c r="E103" s="49"/>
      <c r="F103" s="49"/>
      <c r="G103" s="49"/>
      <c r="H103" s="49"/>
      <c r="I103" s="49"/>
      <c r="J103" s="49"/>
      <c r="K103" s="49"/>
      <c r="L103" s="49"/>
      <c r="M103" s="49"/>
      <c r="N103" s="49"/>
      <c r="O103" s="146"/>
      <c r="P103" s="147"/>
      <c r="Q103" s="17"/>
    </row>
    <row r="104" spans="2:16" ht="12.75">
      <c r="B104" s="34"/>
      <c r="C104" s="14"/>
      <c r="D104" s="14"/>
      <c r="E104" s="14"/>
      <c r="F104" s="14"/>
      <c r="G104" s="14"/>
      <c r="H104" s="14"/>
      <c r="I104" s="14"/>
      <c r="J104" s="14"/>
      <c r="K104" s="14"/>
      <c r="L104" s="14"/>
      <c r="M104" s="14"/>
      <c r="N104" s="14"/>
      <c r="O104" s="14"/>
      <c r="P104" s="26"/>
    </row>
    <row r="105" spans="2:16" ht="15.75">
      <c r="B105" s="40" t="s">
        <v>127</v>
      </c>
      <c r="C105" s="56" t="s">
        <v>131</v>
      </c>
      <c r="E105" s="51"/>
      <c r="F105" s="51"/>
      <c r="G105" s="52" t="e">
        <f>L63*6</f>
        <v>#VALUE!</v>
      </c>
      <c r="H105" s="41" t="s">
        <v>53</v>
      </c>
      <c r="I105" s="44">
        <f>I8</f>
        <v>0</v>
      </c>
      <c r="J105" s="11"/>
      <c r="K105" s="41" t="s">
        <v>48</v>
      </c>
      <c r="L105" s="149" t="e">
        <f>G105/I105</f>
        <v>#VALUE!</v>
      </c>
      <c r="M105" s="14"/>
      <c r="N105" s="14"/>
      <c r="O105" s="14"/>
      <c r="P105" s="26"/>
    </row>
    <row r="106" spans="2:16" ht="12.75">
      <c r="B106" s="34"/>
      <c r="C106" s="14"/>
      <c r="D106" s="14"/>
      <c r="E106" s="14"/>
      <c r="F106" s="14"/>
      <c r="G106" s="14"/>
      <c r="H106" s="14"/>
      <c r="I106" s="14"/>
      <c r="J106" s="14"/>
      <c r="K106" s="14"/>
      <c r="L106" s="14"/>
      <c r="M106" s="14"/>
      <c r="N106" s="14"/>
      <c r="O106" s="14"/>
      <c r="P106" s="26"/>
    </row>
    <row r="107" spans="2:16" ht="13.5" thickBot="1">
      <c r="B107" s="37"/>
      <c r="C107" s="48"/>
      <c r="D107" s="48"/>
      <c r="E107" s="48"/>
      <c r="F107" s="48"/>
      <c r="G107" s="48"/>
      <c r="H107" s="48"/>
      <c r="I107" s="48"/>
      <c r="J107" s="48"/>
      <c r="K107" s="48"/>
      <c r="L107" s="48"/>
      <c r="M107" s="48"/>
      <c r="N107" s="48"/>
      <c r="O107" s="48"/>
      <c r="P107" s="39"/>
    </row>
  </sheetData>
  <sheetProtection/>
  <mergeCells count="28">
    <mergeCell ref="M5:N5"/>
    <mergeCell ref="B14:P14"/>
    <mergeCell ref="E7:F7"/>
    <mergeCell ref="E8:F8"/>
    <mergeCell ref="B76:P77"/>
    <mergeCell ref="E3:F3"/>
    <mergeCell ref="I3:J3"/>
    <mergeCell ref="M3:N3"/>
    <mergeCell ref="E4:F4"/>
    <mergeCell ref="I4:J4"/>
    <mergeCell ref="M4:N4"/>
    <mergeCell ref="I5:J5"/>
    <mergeCell ref="D37:F37"/>
    <mergeCell ref="I37:K37"/>
    <mergeCell ref="N37:P37"/>
    <mergeCell ref="N17:P17"/>
    <mergeCell ref="I17:K17"/>
    <mergeCell ref="B11:P11"/>
    <mergeCell ref="D17:F17"/>
    <mergeCell ref="C3:D3"/>
    <mergeCell ref="E5:F5"/>
    <mergeCell ref="I6:J6"/>
    <mergeCell ref="M6:N6"/>
    <mergeCell ref="E6:F6"/>
    <mergeCell ref="I7:J7"/>
    <mergeCell ref="M7:N7"/>
    <mergeCell ref="I8:J8"/>
    <mergeCell ref="M8:N8"/>
  </mergeCells>
  <printOptions horizontalCentered="1"/>
  <pageMargins left="0.5" right="0.5" top="0.25" bottom="0.5" header="0.25" footer="0.25"/>
  <pageSetup firstPageNumber="3" useFirstPageNumber="1" fitToHeight="2" horizontalDpi="300" verticalDpi="300" orientation="portrait" scale="96" r:id="rId2"/>
  <headerFooter alignWithMargins="0">
    <oddFooter>&amp;LQSP 3.11.5 REV 02&amp;CPage &amp;P</oddFooter>
  </headerFooter>
  <rowBreaks count="1" manualBreakCount="1">
    <brk id="52" max="15" man="1"/>
  </rowBreaks>
  <customProperties>
    <customPr name="workbookAdvencedSettings" r:id="rId3"/>
    <customPr name="workbookExecutionSettings" r:id="rId4"/>
    <customPr name="workbookGatewaySettings" r:id="rId5"/>
  </customProperties>
  <drawing r:id="rId1"/>
</worksheet>
</file>

<file path=xl/worksheets/sheet5.xml><?xml version="1.0" encoding="utf-8"?>
<worksheet xmlns="http://schemas.openxmlformats.org/spreadsheetml/2006/main" xmlns:r="http://schemas.openxmlformats.org/officeDocument/2006/relationships">
  <sheetPr>
    <pageSetUpPr fitToPage="1"/>
  </sheetPr>
  <dimension ref="B1:L65"/>
  <sheetViews>
    <sheetView showGridLines="0" zoomScalePageLayoutView="0" workbookViewId="0" topLeftCell="A13">
      <selection activeCell="I23" sqref="I23"/>
    </sheetView>
  </sheetViews>
  <sheetFormatPr defaultColWidth="6.8515625" defaultRowHeight="12.75"/>
  <cols>
    <col min="1" max="1" width="2.28125" style="57" customWidth="1"/>
    <col min="2" max="2" width="12.7109375" style="57" customWidth="1"/>
    <col min="3" max="9" width="9.140625" style="57" customWidth="1"/>
    <col min="10" max="10" width="4.140625" style="57" customWidth="1"/>
    <col min="11" max="11" width="9.140625" style="57" customWidth="1"/>
    <col min="12" max="12" width="16.28125" style="57" customWidth="1"/>
    <col min="13" max="16384" width="6.8515625" style="57" customWidth="1"/>
  </cols>
  <sheetData>
    <row r="1" spans="2:12" ht="19.5">
      <c r="B1" s="58" t="s">
        <v>67</v>
      </c>
      <c r="C1" s="59"/>
      <c r="D1" s="59"/>
      <c r="E1" s="59"/>
      <c r="F1" s="59"/>
      <c r="G1" s="59"/>
      <c r="H1" s="59"/>
      <c r="I1" s="59"/>
      <c r="J1" s="59"/>
      <c r="K1" s="59"/>
      <c r="L1" s="60"/>
    </row>
    <row r="2" spans="2:12" ht="20.25">
      <c r="B2" s="153"/>
      <c r="C2" s="152"/>
      <c r="D2" s="152"/>
      <c r="E2" s="152"/>
      <c r="F2" s="152"/>
      <c r="G2" s="152"/>
      <c r="H2" s="152"/>
      <c r="I2" s="152"/>
      <c r="J2" s="152"/>
      <c r="K2" s="152"/>
      <c r="L2" s="154"/>
    </row>
    <row r="3" spans="2:12" ht="13.5" thickBot="1">
      <c r="B3" s="296" t="s">
        <v>87</v>
      </c>
      <c r="C3" s="297"/>
      <c r="D3" s="264"/>
      <c r="E3" s="264"/>
      <c r="F3" s="62"/>
      <c r="G3" s="62"/>
      <c r="H3" s="62"/>
      <c r="I3" s="62"/>
      <c r="J3" s="62"/>
      <c r="K3" s="62"/>
      <c r="L3" s="63"/>
    </row>
    <row r="4" spans="2:12" ht="12.75">
      <c r="B4" s="64"/>
      <c r="C4" s="65" t="s">
        <v>24</v>
      </c>
      <c r="D4" s="298"/>
      <c r="E4" s="299"/>
      <c r="F4" s="66"/>
      <c r="G4" s="65" t="s">
        <v>0</v>
      </c>
      <c r="H4" s="294"/>
      <c r="I4" s="295"/>
      <c r="J4" s="66"/>
      <c r="K4" s="65" t="s">
        <v>1</v>
      </c>
      <c r="L4" s="119"/>
    </row>
    <row r="5" spans="2:12" ht="12.75">
      <c r="B5" s="61"/>
      <c r="C5" s="67" t="s">
        <v>25</v>
      </c>
      <c r="D5" s="288"/>
      <c r="E5" s="289"/>
      <c r="F5" s="62"/>
      <c r="G5" s="67" t="s">
        <v>2</v>
      </c>
      <c r="H5" s="290"/>
      <c r="I5" s="291"/>
      <c r="J5" s="62"/>
      <c r="K5" s="67" t="s">
        <v>3</v>
      </c>
      <c r="L5" s="120"/>
    </row>
    <row r="6" spans="2:12" ht="12.75">
      <c r="B6" s="61"/>
      <c r="C6" s="67" t="s">
        <v>70</v>
      </c>
      <c r="D6" s="288"/>
      <c r="E6" s="289"/>
      <c r="F6" s="62"/>
      <c r="G6" s="67" t="s">
        <v>5</v>
      </c>
      <c r="H6" s="290"/>
      <c r="I6" s="291"/>
      <c r="J6" s="62"/>
      <c r="K6" s="67" t="s">
        <v>6</v>
      </c>
      <c r="L6" s="120"/>
    </row>
    <row r="7" spans="2:12" ht="12.75">
      <c r="B7" s="61"/>
      <c r="C7" s="67" t="s">
        <v>77</v>
      </c>
      <c r="D7" s="288"/>
      <c r="E7" s="289"/>
      <c r="F7" s="62"/>
      <c r="G7" s="67" t="s">
        <v>8</v>
      </c>
      <c r="H7" s="290"/>
      <c r="I7" s="291"/>
      <c r="J7" s="62"/>
      <c r="K7" s="67" t="s">
        <v>9</v>
      </c>
      <c r="L7" s="120"/>
    </row>
    <row r="8" spans="2:12" ht="12.75">
      <c r="B8" s="61"/>
      <c r="C8" s="67" t="s">
        <v>71</v>
      </c>
      <c r="D8" s="288"/>
      <c r="E8" s="289"/>
      <c r="F8" s="62"/>
      <c r="G8" s="67" t="s">
        <v>75</v>
      </c>
      <c r="H8" s="290"/>
      <c r="I8" s="291"/>
      <c r="J8" s="62"/>
      <c r="K8" s="67" t="s">
        <v>12</v>
      </c>
      <c r="L8" s="120"/>
    </row>
    <row r="9" spans="2:12" ht="13.5" thickBot="1">
      <c r="B9" s="68"/>
      <c r="C9" s="67" t="s">
        <v>78</v>
      </c>
      <c r="D9" s="117"/>
      <c r="E9" s="118"/>
      <c r="F9" s="69"/>
      <c r="G9" s="67" t="s">
        <v>76</v>
      </c>
      <c r="H9" s="292"/>
      <c r="I9" s="293"/>
      <c r="J9" s="69"/>
      <c r="K9" s="69"/>
      <c r="L9" s="70"/>
    </row>
    <row r="10" spans="2:12" ht="12.75">
      <c r="B10" s="183" t="s">
        <v>14</v>
      </c>
      <c r="C10" s="66"/>
      <c r="D10" s="66"/>
      <c r="E10" s="66"/>
      <c r="F10" s="66"/>
      <c r="G10" s="66"/>
      <c r="H10" s="62"/>
      <c r="I10" s="62"/>
      <c r="J10" s="66"/>
      <c r="K10" s="66"/>
      <c r="L10" s="71"/>
    </row>
    <row r="11" spans="2:12" ht="12.75">
      <c r="B11" s="184" t="s">
        <v>182</v>
      </c>
      <c r="C11" s="75"/>
      <c r="D11" s="62"/>
      <c r="E11" s="62"/>
      <c r="F11" s="62"/>
      <c r="G11" s="62"/>
      <c r="H11" s="62"/>
      <c r="I11" s="62"/>
      <c r="J11" s="62"/>
      <c r="K11" s="62"/>
      <c r="L11" s="63"/>
    </row>
    <row r="12" spans="2:12" ht="12.75">
      <c r="B12" s="184" t="s">
        <v>132</v>
      </c>
      <c r="C12" s="75"/>
      <c r="D12" s="62"/>
      <c r="E12" s="62"/>
      <c r="F12" s="62"/>
      <c r="G12" s="62"/>
      <c r="H12" s="62"/>
      <c r="I12" s="62"/>
      <c r="J12" s="62"/>
      <c r="K12" s="62"/>
      <c r="L12" s="63"/>
    </row>
    <row r="13" spans="2:12" ht="12.75">
      <c r="B13" s="184" t="s">
        <v>133</v>
      </c>
      <c r="C13" s="75"/>
      <c r="D13" s="62"/>
      <c r="E13" s="62"/>
      <c r="F13" s="62"/>
      <c r="G13" s="62"/>
      <c r="H13" s="62"/>
      <c r="I13" s="62"/>
      <c r="J13" s="62"/>
      <c r="K13" s="62"/>
      <c r="L13" s="63"/>
    </row>
    <row r="14" spans="2:12" ht="13.5" thickBot="1">
      <c r="B14" s="76"/>
      <c r="C14" s="69"/>
      <c r="D14" s="69"/>
      <c r="E14" s="69"/>
      <c r="F14" s="69"/>
      <c r="G14" s="69"/>
      <c r="H14" s="69"/>
      <c r="I14" s="69"/>
      <c r="J14" s="69"/>
      <c r="K14" s="69"/>
      <c r="L14" s="70"/>
    </row>
    <row r="15" spans="2:12" ht="12.75">
      <c r="B15" s="61"/>
      <c r="C15" s="66"/>
      <c r="D15" s="66"/>
      <c r="E15" s="66"/>
      <c r="F15" s="66"/>
      <c r="G15" s="66"/>
      <c r="H15" s="62"/>
      <c r="I15" s="62"/>
      <c r="J15" s="62"/>
      <c r="K15" s="62"/>
      <c r="L15" s="63"/>
    </row>
    <row r="16" spans="2:12" ht="36" customHeight="1">
      <c r="B16" s="61"/>
      <c r="C16" s="62"/>
      <c r="D16" s="62"/>
      <c r="E16" s="73"/>
      <c r="F16" s="285" t="s">
        <v>68</v>
      </c>
      <c r="G16" s="286"/>
      <c r="H16" s="285" t="s">
        <v>69</v>
      </c>
      <c r="I16" s="286"/>
      <c r="J16" s="62"/>
      <c r="K16" s="62"/>
      <c r="L16" s="63"/>
    </row>
    <row r="17" spans="2:12" ht="13.5" thickBot="1">
      <c r="B17" s="61"/>
      <c r="C17" s="62"/>
      <c r="D17" s="62"/>
      <c r="E17" s="74" t="s">
        <v>17</v>
      </c>
      <c r="F17" s="72">
        <v>1</v>
      </c>
      <c r="G17" s="72">
        <v>2</v>
      </c>
      <c r="H17" s="72">
        <v>1</v>
      </c>
      <c r="I17" s="72">
        <v>2</v>
      </c>
      <c r="J17" s="62"/>
      <c r="K17" s="62"/>
      <c r="L17" s="63"/>
    </row>
    <row r="18" spans="2:12" ht="12.75">
      <c r="B18" s="61"/>
      <c r="C18" s="62"/>
      <c r="D18" s="62"/>
      <c r="E18" s="73">
        <v>1</v>
      </c>
      <c r="F18" s="121"/>
      <c r="G18" s="121"/>
      <c r="H18" s="121"/>
      <c r="I18" s="121"/>
      <c r="J18" s="62"/>
      <c r="K18" s="62"/>
      <c r="L18" s="63"/>
    </row>
    <row r="19" spans="2:12" ht="12.75">
      <c r="B19" s="61"/>
      <c r="C19" s="62"/>
      <c r="D19" s="62"/>
      <c r="E19" s="73">
        <v>2</v>
      </c>
      <c r="F19" s="121"/>
      <c r="G19" s="121"/>
      <c r="H19" s="121"/>
      <c r="I19" s="121"/>
      <c r="J19" s="62"/>
      <c r="K19" s="62"/>
      <c r="L19" s="63"/>
    </row>
    <row r="20" spans="2:12" ht="12.75">
      <c r="B20" s="61"/>
      <c r="C20" s="62"/>
      <c r="D20" s="62"/>
      <c r="E20" s="73">
        <v>3</v>
      </c>
      <c r="F20" s="121"/>
      <c r="G20" s="121"/>
      <c r="H20" s="121"/>
      <c r="I20" s="121"/>
      <c r="J20" s="62"/>
      <c r="K20" s="62"/>
      <c r="L20" s="63"/>
    </row>
    <row r="21" spans="2:12" ht="12.75">
      <c r="B21" s="61"/>
      <c r="C21" s="62"/>
      <c r="D21" s="62"/>
      <c r="E21" s="73">
        <v>4</v>
      </c>
      <c r="F21" s="121"/>
      <c r="G21" s="121"/>
      <c r="H21" s="121"/>
      <c r="I21" s="121"/>
      <c r="J21" s="62"/>
      <c r="K21" s="62"/>
      <c r="L21" s="63"/>
    </row>
    <row r="22" spans="2:12" ht="12.75">
      <c r="B22" s="61"/>
      <c r="C22" s="62"/>
      <c r="D22" s="62"/>
      <c r="E22" s="73">
        <v>5</v>
      </c>
      <c r="F22" s="121"/>
      <c r="G22" s="121"/>
      <c r="H22" s="121"/>
      <c r="I22" s="121"/>
      <c r="J22" s="62"/>
      <c r="K22" s="62"/>
      <c r="L22" s="63"/>
    </row>
    <row r="23" spans="2:12" ht="12.75">
      <c r="B23" s="61"/>
      <c r="C23" s="62"/>
      <c r="D23" s="62"/>
      <c r="E23" s="73">
        <v>6</v>
      </c>
      <c r="F23" s="121"/>
      <c r="G23" s="121"/>
      <c r="H23" s="121"/>
      <c r="I23" s="121"/>
      <c r="J23" s="62"/>
      <c r="K23" s="62"/>
      <c r="L23" s="63"/>
    </row>
    <row r="24" spans="2:12" ht="12.75">
      <c r="B24" s="61"/>
      <c r="C24" s="62"/>
      <c r="D24" s="62"/>
      <c r="E24" s="73">
        <v>7</v>
      </c>
      <c r="F24" s="121"/>
      <c r="G24" s="121"/>
      <c r="H24" s="121"/>
      <c r="I24" s="121"/>
      <c r="J24" s="62"/>
      <c r="K24" s="62"/>
      <c r="L24" s="63"/>
    </row>
    <row r="25" spans="2:12" ht="12.75">
      <c r="B25" s="61"/>
      <c r="C25" s="62"/>
      <c r="D25" s="62"/>
      <c r="E25" s="73">
        <v>8</v>
      </c>
      <c r="F25" s="121"/>
      <c r="G25" s="121"/>
      <c r="H25" s="121"/>
      <c r="I25" s="121"/>
      <c r="J25" s="62"/>
      <c r="K25" s="62"/>
      <c r="L25" s="63"/>
    </row>
    <row r="26" spans="2:12" ht="12.75">
      <c r="B26" s="61"/>
      <c r="C26" s="62"/>
      <c r="D26" s="62"/>
      <c r="E26" s="73">
        <v>9</v>
      </c>
      <c r="F26" s="121"/>
      <c r="G26" s="121"/>
      <c r="H26" s="121"/>
      <c r="I26" s="121"/>
      <c r="J26" s="62"/>
      <c r="K26" s="62"/>
      <c r="L26" s="63"/>
    </row>
    <row r="27" spans="2:12" ht="12.75">
      <c r="B27" s="61"/>
      <c r="C27" s="62"/>
      <c r="D27" s="62"/>
      <c r="E27" s="73">
        <v>10</v>
      </c>
      <c r="F27" s="121"/>
      <c r="G27" s="121"/>
      <c r="H27" s="121"/>
      <c r="I27" s="121"/>
      <c r="J27" s="62"/>
      <c r="K27" s="62"/>
      <c r="L27" s="63"/>
    </row>
    <row r="28" spans="2:12" ht="12.75">
      <c r="B28" s="61"/>
      <c r="C28" s="62"/>
      <c r="D28" s="62"/>
      <c r="E28" s="73">
        <v>11</v>
      </c>
      <c r="F28" s="121"/>
      <c r="G28" s="121"/>
      <c r="H28" s="121"/>
      <c r="I28" s="121"/>
      <c r="J28" s="62"/>
      <c r="K28" s="62"/>
      <c r="L28" s="63"/>
    </row>
    <row r="29" spans="2:12" ht="12.75">
      <c r="B29" s="61"/>
      <c r="C29" s="62"/>
      <c r="D29" s="62"/>
      <c r="E29" s="73">
        <v>12</v>
      </c>
      <c r="F29" s="121"/>
      <c r="G29" s="121"/>
      <c r="H29" s="121"/>
      <c r="I29" s="121"/>
      <c r="J29" s="62"/>
      <c r="K29" s="62"/>
      <c r="L29" s="63"/>
    </row>
    <row r="30" spans="2:12" ht="12.75">
      <c r="B30" s="61"/>
      <c r="C30" s="62"/>
      <c r="D30" s="62"/>
      <c r="E30" s="73">
        <v>13</v>
      </c>
      <c r="F30" s="121"/>
      <c r="G30" s="121"/>
      <c r="H30" s="121"/>
      <c r="I30" s="121"/>
      <c r="J30" s="62"/>
      <c r="K30" s="62"/>
      <c r="L30" s="63"/>
    </row>
    <row r="31" spans="2:12" ht="12.75">
      <c r="B31" s="61"/>
      <c r="C31" s="62"/>
      <c r="D31" s="62"/>
      <c r="E31" s="73">
        <v>14</v>
      </c>
      <c r="F31" s="121"/>
      <c r="G31" s="121"/>
      <c r="H31" s="121"/>
      <c r="I31" s="121"/>
      <c r="J31" s="62"/>
      <c r="K31" s="62"/>
      <c r="L31" s="63"/>
    </row>
    <row r="32" spans="2:12" ht="12.75">
      <c r="B32" s="61"/>
      <c r="C32" s="62"/>
      <c r="D32" s="62"/>
      <c r="E32" s="73">
        <v>15</v>
      </c>
      <c r="F32" s="121"/>
      <c r="G32" s="121"/>
      <c r="H32" s="121"/>
      <c r="I32" s="121"/>
      <c r="J32" s="62"/>
      <c r="K32" s="62"/>
      <c r="L32" s="63"/>
    </row>
    <row r="33" spans="2:12" ht="12.75">
      <c r="B33" s="61"/>
      <c r="C33" s="62"/>
      <c r="D33" s="62"/>
      <c r="E33" s="73">
        <v>16</v>
      </c>
      <c r="F33" s="121"/>
      <c r="G33" s="121"/>
      <c r="H33" s="121"/>
      <c r="I33" s="121"/>
      <c r="J33" s="62"/>
      <c r="K33" s="62"/>
      <c r="L33" s="63"/>
    </row>
    <row r="34" spans="2:12" ht="12.75">
      <c r="B34" s="61"/>
      <c r="C34" s="62"/>
      <c r="D34" s="62"/>
      <c r="E34" s="73">
        <v>17</v>
      </c>
      <c r="F34" s="121"/>
      <c r="G34" s="121"/>
      <c r="H34" s="121"/>
      <c r="I34" s="121"/>
      <c r="J34" s="62"/>
      <c r="K34" s="62"/>
      <c r="L34" s="63"/>
    </row>
    <row r="35" spans="2:12" ht="12.75">
      <c r="B35" s="61"/>
      <c r="C35" s="62"/>
      <c r="D35" s="62"/>
      <c r="E35" s="73">
        <v>18</v>
      </c>
      <c r="F35" s="121"/>
      <c r="G35" s="121"/>
      <c r="H35" s="121"/>
      <c r="I35" s="121"/>
      <c r="J35" s="62"/>
      <c r="K35" s="62"/>
      <c r="L35" s="63"/>
    </row>
    <row r="36" spans="2:12" ht="12.75">
      <c r="B36" s="61"/>
      <c r="C36" s="62"/>
      <c r="D36" s="62"/>
      <c r="E36" s="73">
        <v>19</v>
      </c>
      <c r="F36" s="121"/>
      <c r="G36" s="121"/>
      <c r="H36" s="121"/>
      <c r="I36" s="121"/>
      <c r="J36" s="62"/>
      <c r="K36" s="62"/>
      <c r="L36" s="63"/>
    </row>
    <row r="37" spans="2:12" ht="12.75">
      <c r="B37" s="61"/>
      <c r="C37" s="62"/>
      <c r="D37" s="62"/>
      <c r="E37" s="73">
        <v>20</v>
      </c>
      <c r="F37" s="121"/>
      <c r="G37" s="121"/>
      <c r="H37" s="121"/>
      <c r="I37" s="121"/>
      <c r="J37" s="62"/>
      <c r="K37" s="62"/>
      <c r="L37" s="63"/>
    </row>
    <row r="38" spans="2:12" ht="12.75">
      <c r="B38" s="61"/>
      <c r="C38" s="62"/>
      <c r="D38" s="79"/>
      <c r="E38" s="80"/>
      <c r="F38" s="81"/>
      <c r="G38" s="81"/>
      <c r="H38" s="81"/>
      <c r="I38" s="81"/>
      <c r="J38" s="79"/>
      <c r="K38" s="79"/>
      <c r="L38" s="63"/>
    </row>
    <row r="39" spans="2:12" ht="12.75">
      <c r="B39" s="61"/>
      <c r="C39" s="62"/>
      <c r="D39" s="79"/>
      <c r="E39" s="80"/>
      <c r="F39" s="81"/>
      <c r="G39" s="81"/>
      <c r="H39" s="81"/>
      <c r="I39" s="81"/>
      <c r="J39" s="79"/>
      <c r="K39" s="79"/>
      <c r="L39" s="63"/>
    </row>
    <row r="40" spans="2:12" ht="12.75">
      <c r="B40" s="61"/>
      <c r="C40" s="62"/>
      <c r="D40" s="79"/>
      <c r="E40" s="80"/>
      <c r="F40" s="81"/>
      <c r="G40" s="81"/>
      <c r="H40" s="81"/>
      <c r="I40" s="81"/>
      <c r="J40" s="79"/>
      <c r="K40" s="79"/>
      <c r="L40" s="63"/>
    </row>
    <row r="41" spans="2:12" ht="12.75">
      <c r="B41" s="61"/>
      <c r="C41" s="62"/>
      <c r="D41" s="79"/>
      <c r="E41" s="80"/>
      <c r="F41" s="81"/>
      <c r="G41" s="81"/>
      <c r="H41" s="81"/>
      <c r="I41" s="81"/>
      <c r="J41" s="79"/>
      <c r="K41" s="79"/>
      <c r="L41" s="63"/>
    </row>
    <row r="42" spans="2:12" ht="12.75">
      <c r="B42" s="61"/>
      <c r="C42" s="62"/>
      <c r="D42" s="79"/>
      <c r="E42" s="80"/>
      <c r="F42" s="81"/>
      <c r="G42" s="81"/>
      <c r="H42" s="81"/>
      <c r="I42" s="81"/>
      <c r="J42" s="79"/>
      <c r="K42" s="79"/>
      <c r="L42" s="63"/>
    </row>
    <row r="43" spans="2:12" ht="12.75">
      <c r="B43" s="61"/>
      <c r="C43" s="62"/>
      <c r="D43" s="79"/>
      <c r="E43" s="80"/>
      <c r="F43" s="81"/>
      <c r="G43" s="81"/>
      <c r="H43" s="81"/>
      <c r="I43" s="81"/>
      <c r="J43" s="79"/>
      <c r="K43" s="79"/>
      <c r="L43" s="63"/>
    </row>
    <row r="44" spans="2:12" ht="12.75">
      <c r="B44" s="61"/>
      <c r="C44" s="62"/>
      <c r="D44" s="79"/>
      <c r="E44" s="80"/>
      <c r="F44" s="81"/>
      <c r="G44" s="81"/>
      <c r="H44" s="81"/>
      <c r="I44" s="81"/>
      <c r="J44" s="79"/>
      <c r="K44" s="79"/>
      <c r="L44" s="63"/>
    </row>
    <row r="45" spans="2:12" ht="12.75">
      <c r="B45" s="61"/>
      <c r="C45" s="62"/>
      <c r="D45" s="79"/>
      <c r="E45" s="80"/>
      <c r="F45" s="81"/>
      <c r="G45" s="81"/>
      <c r="H45" s="81"/>
      <c r="I45" s="81"/>
      <c r="J45" s="79"/>
      <c r="K45" s="79"/>
      <c r="L45" s="63"/>
    </row>
    <row r="46" spans="2:12" ht="12.75">
      <c r="B46" s="61"/>
      <c r="C46" s="62"/>
      <c r="D46" s="79"/>
      <c r="E46" s="80"/>
      <c r="F46" s="81"/>
      <c r="G46" s="81"/>
      <c r="H46" s="81"/>
      <c r="I46" s="81"/>
      <c r="J46" s="79"/>
      <c r="K46" s="79"/>
      <c r="L46" s="63"/>
    </row>
    <row r="47" spans="2:12" ht="12.75">
      <c r="B47" s="61"/>
      <c r="C47" s="62"/>
      <c r="D47" s="79"/>
      <c r="E47" s="80"/>
      <c r="F47" s="81"/>
      <c r="G47" s="81"/>
      <c r="H47" s="81"/>
      <c r="I47" s="81"/>
      <c r="J47" s="79"/>
      <c r="K47" s="79"/>
      <c r="L47" s="63"/>
    </row>
    <row r="48" spans="2:12" ht="12.75">
      <c r="B48" s="61"/>
      <c r="C48" s="62"/>
      <c r="L48" s="63"/>
    </row>
    <row r="49" spans="2:12" ht="12.75">
      <c r="B49" s="61"/>
      <c r="C49" s="62"/>
      <c r="L49" s="63"/>
    </row>
    <row r="50" spans="2:12" ht="12.75">
      <c r="B50" s="61"/>
      <c r="C50" s="62"/>
      <c r="L50" s="63"/>
    </row>
    <row r="51" spans="2:12" ht="12.75">
      <c r="B51" s="77" t="s">
        <v>72</v>
      </c>
      <c r="C51" s="78"/>
      <c r="D51" s="78"/>
      <c r="L51" s="63"/>
    </row>
    <row r="52" spans="2:12" ht="12.75">
      <c r="B52" s="61"/>
      <c r="C52" s="62"/>
      <c r="D52" s="269"/>
      <c r="E52" s="287"/>
      <c r="F52" s="287"/>
      <c r="G52" s="287"/>
      <c r="H52" s="287"/>
      <c r="I52" s="287"/>
      <c r="J52" s="287"/>
      <c r="K52" s="287"/>
      <c r="L52" s="63"/>
    </row>
    <row r="53" spans="2:12" ht="12.75">
      <c r="B53" s="61"/>
      <c r="C53" s="62"/>
      <c r="D53" s="287"/>
      <c r="E53" s="287"/>
      <c r="F53" s="287"/>
      <c r="G53" s="287"/>
      <c r="H53" s="287"/>
      <c r="I53" s="287"/>
      <c r="J53" s="287"/>
      <c r="K53" s="287"/>
      <c r="L53" s="63"/>
    </row>
    <row r="54" spans="2:12" ht="12.75">
      <c r="B54" s="61"/>
      <c r="C54" s="62"/>
      <c r="D54" s="287"/>
      <c r="E54" s="287"/>
      <c r="F54" s="287"/>
      <c r="G54" s="287"/>
      <c r="H54" s="287"/>
      <c r="I54" s="287"/>
      <c r="J54" s="287"/>
      <c r="K54" s="287"/>
      <c r="L54" s="63"/>
    </row>
    <row r="55" spans="2:12" ht="12.75">
      <c r="B55" s="61"/>
      <c r="C55" s="62"/>
      <c r="D55" s="287"/>
      <c r="E55" s="287"/>
      <c r="F55" s="287"/>
      <c r="G55" s="287"/>
      <c r="H55" s="287"/>
      <c r="I55" s="287"/>
      <c r="J55" s="287"/>
      <c r="K55" s="287"/>
      <c r="L55" s="63"/>
    </row>
    <row r="56" spans="2:12" ht="12.75">
      <c r="B56" s="61"/>
      <c r="C56" s="62"/>
      <c r="D56" s="287"/>
      <c r="E56" s="287"/>
      <c r="F56" s="287"/>
      <c r="G56" s="287"/>
      <c r="H56" s="287"/>
      <c r="I56" s="287"/>
      <c r="J56" s="287"/>
      <c r="K56" s="287"/>
      <c r="L56" s="63"/>
    </row>
    <row r="57" spans="2:12" ht="12.75">
      <c r="B57" s="61"/>
      <c r="C57" s="62"/>
      <c r="D57" s="287"/>
      <c r="E57" s="287"/>
      <c r="F57" s="287"/>
      <c r="G57" s="287"/>
      <c r="H57" s="287"/>
      <c r="I57" s="287"/>
      <c r="J57" s="287"/>
      <c r="K57" s="287"/>
      <c r="L57" s="63"/>
    </row>
    <row r="58" spans="2:12" ht="12.75">
      <c r="B58" s="61"/>
      <c r="C58" s="62"/>
      <c r="D58" s="287"/>
      <c r="E58" s="287"/>
      <c r="F58" s="287"/>
      <c r="G58" s="287"/>
      <c r="H58" s="287"/>
      <c r="I58" s="287"/>
      <c r="J58" s="287"/>
      <c r="K58" s="287"/>
      <c r="L58" s="63"/>
    </row>
    <row r="59" spans="2:12" ht="12.75">
      <c r="B59" s="61"/>
      <c r="C59" s="62"/>
      <c r="D59" s="287"/>
      <c r="E59" s="287"/>
      <c r="F59" s="287"/>
      <c r="G59" s="287"/>
      <c r="H59" s="287"/>
      <c r="I59" s="287"/>
      <c r="J59" s="287"/>
      <c r="K59" s="287"/>
      <c r="L59" s="63"/>
    </row>
    <row r="60" spans="2:12" ht="12.75">
      <c r="B60" s="61"/>
      <c r="C60" s="62"/>
      <c r="D60" s="287"/>
      <c r="E60" s="287"/>
      <c r="F60" s="287"/>
      <c r="G60" s="287"/>
      <c r="H60" s="287"/>
      <c r="I60" s="287"/>
      <c r="J60" s="287"/>
      <c r="K60" s="287"/>
      <c r="L60" s="63"/>
    </row>
    <row r="61" spans="2:12" ht="12.75">
      <c r="B61" s="61"/>
      <c r="C61" s="62"/>
      <c r="D61" s="287"/>
      <c r="E61" s="287"/>
      <c r="F61" s="287"/>
      <c r="G61" s="287"/>
      <c r="H61" s="287"/>
      <c r="I61" s="287"/>
      <c r="J61" s="287"/>
      <c r="K61" s="287"/>
      <c r="L61" s="63"/>
    </row>
    <row r="62" spans="2:12" ht="12.75">
      <c r="B62" s="61"/>
      <c r="C62" s="62"/>
      <c r="D62" s="287"/>
      <c r="E62" s="287"/>
      <c r="F62" s="287"/>
      <c r="G62" s="287"/>
      <c r="H62" s="287"/>
      <c r="I62" s="287"/>
      <c r="J62" s="287"/>
      <c r="K62" s="287"/>
      <c r="L62" s="63"/>
    </row>
    <row r="63" spans="2:12" ht="12.75">
      <c r="B63" s="61"/>
      <c r="C63" s="62"/>
      <c r="D63" s="79"/>
      <c r="E63" s="80"/>
      <c r="F63" s="81"/>
      <c r="G63" s="81"/>
      <c r="H63" s="81"/>
      <c r="I63" s="81"/>
      <c r="J63" s="79"/>
      <c r="K63" s="79"/>
      <c r="L63" s="63"/>
    </row>
    <row r="64" spans="2:12" ht="12.75">
      <c r="B64" s="61"/>
      <c r="C64" s="62"/>
      <c r="D64" s="79"/>
      <c r="E64" s="80"/>
      <c r="F64" s="81"/>
      <c r="G64" s="81"/>
      <c r="H64" s="81"/>
      <c r="I64" s="81"/>
      <c r="J64" s="79"/>
      <c r="K64" s="79"/>
      <c r="L64" s="63"/>
    </row>
    <row r="65" spans="2:12" ht="13.5" thickBot="1">
      <c r="B65" s="68"/>
      <c r="C65" s="69"/>
      <c r="D65" s="82"/>
      <c r="E65" s="82"/>
      <c r="F65" s="82"/>
      <c r="G65" s="82"/>
      <c r="H65" s="82"/>
      <c r="I65" s="82"/>
      <c r="J65" s="82"/>
      <c r="K65" s="82"/>
      <c r="L65" s="70"/>
    </row>
  </sheetData>
  <sheetProtection sheet="1" objects="1" scenarios="1"/>
  <mergeCells count="16">
    <mergeCell ref="H4:I4"/>
    <mergeCell ref="H5:I5"/>
    <mergeCell ref="D3:E3"/>
    <mergeCell ref="B3:C3"/>
    <mergeCell ref="D4:E4"/>
    <mergeCell ref="D5:E5"/>
    <mergeCell ref="H16:I16"/>
    <mergeCell ref="D52:K62"/>
    <mergeCell ref="D6:E6"/>
    <mergeCell ref="D7:E7"/>
    <mergeCell ref="D8:E8"/>
    <mergeCell ref="F16:G16"/>
    <mergeCell ref="H8:I8"/>
    <mergeCell ref="H9:I9"/>
    <mergeCell ref="H6:I6"/>
    <mergeCell ref="H7:I7"/>
  </mergeCells>
  <printOptions/>
  <pageMargins left="0.75" right="0.75" top="0.59" bottom="0.24" header="0.5" footer="0.24"/>
  <pageSetup fitToHeight="1" fitToWidth="1" horizontalDpi="300" verticalDpi="300" orientation="portrait" scale="83" r:id="rId2"/>
  <headerFooter alignWithMargins="0">
    <oddFooter>&amp;LQSP 3.11.5 REV 02&amp;CPage 5</oddFooter>
  </headerFooter>
  <customProperties>
    <customPr name="workbookAdvencedSettings" r:id="rId3"/>
    <customPr name="workbookExecutionSettings" r:id="rId4"/>
    <customPr name="workbookGatewaySettings"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 Greenawalt</dc:creator>
  <cp:keywords/>
  <dc:description/>
  <cp:lastModifiedBy>VanAken, Steve</cp:lastModifiedBy>
  <cp:lastPrinted>2013-10-08T18:25:56Z</cp:lastPrinted>
  <dcterms:created xsi:type="dcterms:W3CDTF">2001-09-24T12:54:31Z</dcterms:created>
  <dcterms:modified xsi:type="dcterms:W3CDTF">2020-07-20T15:31:44Z</dcterms:modified>
  <cp:category/>
  <cp:version/>
  <cp:contentType/>
  <cp:contentStatus/>
</cp:coreProperties>
</file>